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768D93A9-41E5-4C5F-A57C-9A55D4A53818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4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C42" i="1"/>
  <c r="B42" i="1"/>
  <c r="E49" i="1"/>
  <c r="E48" i="1"/>
  <c r="E47" i="1"/>
  <c r="E46" i="1"/>
  <c r="E45" i="1"/>
  <c r="E44" i="1"/>
  <c r="E43" i="1"/>
  <c r="E41" i="1"/>
  <c r="H30" i="1"/>
  <c r="G30" i="1"/>
  <c r="H29" i="1"/>
  <c r="G29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E6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F6" i="1"/>
  <c r="H33" i="1"/>
  <c r="G33" i="1"/>
  <c r="H32" i="1"/>
  <c r="G32" i="1"/>
  <c r="E42" i="1" l="1"/>
  <c r="G7" i="1"/>
  <c r="H7" i="1"/>
  <c r="H20" i="1"/>
  <c r="G20" i="1"/>
  <c r="H44" i="1"/>
  <c r="H47" i="1"/>
  <c r="G44" i="1"/>
  <c r="F49" i="1"/>
  <c r="H31" i="1"/>
  <c r="H28" i="1" s="1"/>
  <c r="G31" i="1"/>
  <c r="G28" i="1" s="1"/>
  <c r="I25" i="1"/>
  <c r="I21" i="1"/>
  <c r="I19" i="1"/>
  <c r="I16" i="1"/>
  <c r="I15" i="1"/>
  <c r="I11" i="1"/>
  <c r="I9" i="1"/>
  <c r="G6" i="1" l="1"/>
  <c r="H6" i="1"/>
  <c r="I33" i="1"/>
  <c r="I32" i="1"/>
  <c r="I31" i="1"/>
  <c r="I30" i="1"/>
  <c r="I23" i="1"/>
  <c r="I26" i="1"/>
  <c r="I27" i="1"/>
  <c r="I13" i="1"/>
  <c r="I18" i="1"/>
  <c r="I10" i="1"/>
  <c r="I17" i="1"/>
  <c r="I22" i="1"/>
  <c r="G49" i="1"/>
  <c r="I12" i="1"/>
  <c r="I14" i="1"/>
  <c r="H49" i="1"/>
  <c r="F43" i="1"/>
  <c r="G43" i="1"/>
  <c r="H46" i="1"/>
  <c r="I45" i="1"/>
  <c r="H43" i="1"/>
  <c r="F45" i="1"/>
  <c r="G48" i="1"/>
  <c r="G45" i="1"/>
  <c r="H48" i="1"/>
  <c r="G46" i="1"/>
  <c r="F47" i="1"/>
  <c r="F44" i="1"/>
  <c r="G47" i="1"/>
  <c r="F46" i="1"/>
  <c r="F48" i="1"/>
  <c r="H45" i="1"/>
  <c r="I20" i="1"/>
  <c r="I8" i="1"/>
  <c r="I24" i="1"/>
  <c r="I29" i="1"/>
  <c r="I28" i="1" l="1"/>
  <c r="I6" i="1"/>
  <c r="I7" i="1"/>
  <c r="I48" i="1"/>
  <c r="I43" i="1"/>
  <c r="I47" i="1"/>
  <c r="I46" i="1"/>
  <c r="I49" i="1"/>
  <c r="I44" i="1"/>
  <c r="G42" i="1"/>
  <c r="H42" i="1"/>
  <c r="F42" i="1"/>
  <c r="I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福祉保険課　介護保険班</author>
  </authors>
  <commentList>
    <comment ref="E33" authorId="0" shapeId="0" xr:uid="{26FA3224-EA19-4E59-A157-7D58F1B2DB01}">
      <text>
        <r>
          <rPr>
            <b/>
            <sz val="9"/>
            <color indexed="81"/>
            <rFont val="ＭＳ Ｐゴシック"/>
            <family val="3"/>
            <charset val="128"/>
          </rPr>
          <t>医療合算含まず</t>
        </r>
      </text>
    </comment>
  </commentList>
</comments>
</file>

<file path=xl/sharedStrings.xml><?xml version="1.0" encoding="utf-8"?>
<sst xmlns="http://schemas.openxmlformats.org/spreadsheetml/2006/main" count="77" uniqueCount="60">
  <si>
    <t>1か月平均</t>
    <rPh sb="2" eb="3">
      <t>ゲツ</t>
    </rPh>
    <rPh sb="3" eb="5">
      <t>ヘイキン</t>
    </rPh>
    <phoneticPr fontId="1"/>
  </si>
  <si>
    <t>給付額</t>
    <rPh sb="0" eb="3">
      <t>キュウフガク</t>
    </rPh>
    <phoneticPr fontId="1"/>
  </si>
  <si>
    <t>人</t>
    <rPh sb="0" eb="1">
      <t>ヒト</t>
    </rPh>
    <phoneticPr fontId="1"/>
  </si>
  <si>
    <t>円</t>
    <rPh sb="0" eb="1">
      <t>エン</t>
    </rPh>
    <phoneticPr fontId="1"/>
  </si>
  <si>
    <t>総　　計</t>
    <rPh sb="0" eb="1">
      <t>ソウ</t>
    </rPh>
    <rPh sb="3" eb="4">
      <t>ケイ</t>
    </rPh>
    <phoneticPr fontId="1"/>
  </si>
  <si>
    <t>施設サービス合計</t>
    <rPh sb="0" eb="2">
      <t>シセツ</t>
    </rPh>
    <rPh sb="6" eb="8">
      <t>ゴウケイ</t>
    </rPh>
    <phoneticPr fontId="1"/>
  </si>
  <si>
    <t>千円</t>
    <rPh sb="0" eb="2">
      <t>センエン</t>
    </rPh>
    <phoneticPr fontId="1"/>
  </si>
  <si>
    <t>構成比</t>
    <rPh sb="0" eb="3">
      <t>コウセイヒ</t>
    </rPh>
    <phoneticPr fontId="1"/>
  </si>
  <si>
    <t>40～64歳</t>
    <rPh sb="5" eb="6">
      <t>サイ</t>
    </rPh>
    <phoneticPr fontId="1"/>
  </si>
  <si>
    <t>65～74歳</t>
    <rPh sb="5" eb="6">
      <t>サイ</t>
    </rPh>
    <phoneticPr fontId="1"/>
  </si>
  <si>
    <t>75歳以上</t>
    <rPh sb="2" eb="5">
      <t>サイイジョウ</t>
    </rPh>
    <phoneticPr fontId="1"/>
  </si>
  <si>
    <t>％</t>
    <phoneticPr fontId="1"/>
  </si>
  <si>
    <t>要支援1</t>
    <rPh sb="0" eb="3">
      <t>ヨウシエン</t>
    </rPh>
    <phoneticPr fontId="1"/>
  </si>
  <si>
    <t>要支援2</t>
    <rPh sb="0" eb="3">
      <t>ヨウシエン</t>
    </rPh>
    <phoneticPr fontId="1"/>
  </si>
  <si>
    <t>要介護1</t>
    <rPh sb="0" eb="1">
      <t>ヨウ</t>
    </rPh>
    <rPh sb="1" eb="3">
      <t>カイゴ</t>
    </rPh>
    <phoneticPr fontId="1"/>
  </si>
  <si>
    <t>要介護2</t>
    <rPh sb="0" eb="1">
      <t>ヨウ</t>
    </rPh>
    <rPh sb="1" eb="3">
      <t>カイゴ</t>
    </rPh>
    <phoneticPr fontId="1"/>
  </si>
  <si>
    <t>要介護3</t>
    <rPh sb="0" eb="3">
      <t>ヨウカイゴ</t>
    </rPh>
    <phoneticPr fontId="1"/>
  </si>
  <si>
    <t>要介護4</t>
    <rPh sb="0" eb="3">
      <t>ヨウカイゴ</t>
    </rPh>
    <phoneticPr fontId="1"/>
  </si>
  <si>
    <t>要介護5</t>
    <rPh sb="0" eb="3">
      <t>ヨウカイゴ</t>
    </rPh>
    <phoneticPr fontId="1"/>
  </si>
  <si>
    <t>認定者合計</t>
    <rPh sb="0" eb="3">
      <t>ニンテイシャ</t>
    </rPh>
    <rPh sb="3" eb="5">
      <t>ゴウケイ</t>
    </rPh>
    <phoneticPr fontId="1"/>
  </si>
  <si>
    <t>年齢別人口</t>
    <rPh sb="0" eb="2">
      <t>ネンレイ</t>
    </rPh>
    <rPh sb="2" eb="3">
      <t>ベツ</t>
    </rPh>
    <rPh sb="3" eb="5">
      <t>ジンコウ</t>
    </rPh>
    <phoneticPr fontId="1"/>
  </si>
  <si>
    <t>合　計</t>
    <rPh sb="0" eb="1">
      <t>ゴウ</t>
    </rPh>
    <rPh sb="2" eb="3">
      <t>ケイ</t>
    </rPh>
    <phoneticPr fontId="1"/>
  </si>
  <si>
    <t>人　数</t>
    <rPh sb="0" eb="1">
      <t>ヒト</t>
    </rPh>
    <rPh sb="2" eb="3">
      <t>スウ</t>
    </rPh>
    <phoneticPr fontId="1"/>
  </si>
  <si>
    <t>　訪問介護</t>
    <rPh sb="1" eb="3">
      <t>ホウモン</t>
    </rPh>
    <rPh sb="3" eb="5">
      <t>カイゴ</t>
    </rPh>
    <phoneticPr fontId="1"/>
  </si>
  <si>
    <t>　訪問入浴介護</t>
    <rPh sb="1" eb="3">
      <t>ホウモン</t>
    </rPh>
    <rPh sb="3" eb="5">
      <t>ニュウヨク</t>
    </rPh>
    <rPh sb="5" eb="7">
      <t>カイゴ</t>
    </rPh>
    <phoneticPr fontId="1"/>
  </si>
  <si>
    <t>　訪問看護</t>
    <rPh sb="1" eb="3">
      <t>ホウモン</t>
    </rPh>
    <rPh sb="3" eb="5">
      <t>カンゴ</t>
    </rPh>
    <phoneticPr fontId="1"/>
  </si>
  <si>
    <t>　通所介護・通所リハビリ</t>
    <rPh sb="1" eb="3">
      <t>ツウショ</t>
    </rPh>
    <rPh sb="3" eb="5">
      <t>カイゴ</t>
    </rPh>
    <rPh sb="6" eb="8">
      <t>ツウショ</t>
    </rPh>
    <phoneticPr fontId="1"/>
  </si>
  <si>
    <t>　福祉用具貸与</t>
    <rPh sb="1" eb="3">
      <t>フクシ</t>
    </rPh>
    <rPh sb="3" eb="5">
      <t>ヨウグ</t>
    </rPh>
    <rPh sb="5" eb="6">
      <t>カ</t>
    </rPh>
    <rPh sb="6" eb="7">
      <t>アタ</t>
    </rPh>
    <phoneticPr fontId="1"/>
  </si>
  <si>
    <t>　短期入所生活・短期入所療養介護</t>
    <rPh sb="1" eb="3">
      <t>タンキ</t>
    </rPh>
    <rPh sb="3" eb="5">
      <t>ニュウショ</t>
    </rPh>
    <rPh sb="5" eb="7">
      <t>セイカツ</t>
    </rPh>
    <rPh sb="8" eb="10">
      <t>タンキ</t>
    </rPh>
    <rPh sb="10" eb="12">
      <t>ニュウショ</t>
    </rPh>
    <rPh sb="12" eb="14">
      <t>リョウヨウ</t>
    </rPh>
    <rPh sb="14" eb="16">
      <t>カイゴ</t>
    </rPh>
    <phoneticPr fontId="1"/>
  </si>
  <si>
    <t>　居宅療養管理指導</t>
    <rPh sb="1" eb="3">
      <t>キョタク</t>
    </rPh>
    <rPh sb="3" eb="5">
      <t>リョウヨウ</t>
    </rPh>
    <rPh sb="5" eb="7">
      <t>カンリ</t>
    </rPh>
    <rPh sb="7" eb="9">
      <t>シドウ</t>
    </rPh>
    <phoneticPr fontId="1"/>
  </si>
  <si>
    <t>　特定施設入所者生活介護</t>
    <rPh sb="1" eb="3">
      <t>トクテイ</t>
    </rPh>
    <rPh sb="3" eb="5">
      <t>シセツ</t>
    </rPh>
    <rPh sb="5" eb="8">
      <t>ニュウショシャ</t>
    </rPh>
    <rPh sb="8" eb="10">
      <t>セイカツ</t>
    </rPh>
    <rPh sb="10" eb="12">
      <t>カイゴ</t>
    </rPh>
    <phoneticPr fontId="1"/>
  </si>
  <si>
    <t>　居宅介護支援(ケアプラン)</t>
    <rPh sb="1" eb="3">
      <t>キョタク</t>
    </rPh>
    <rPh sb="3" eb="5">
      <t>カイゴ</t>
    </rPh>
    <rPh sb="5" eb="7">
      <t>シエン</t>
    </rPh>
    <phoneticPr fontId="1"/>
  </si>
  <si>
    <t>　福祉用具購入費</t>
    <rPh sb="1" eb="3">
      <t>フクシ</t>
    </rPh>
    <rPh sb="3" eb="5">
      <t>ヨウグ</t>
    </rPh>
    <rPh sb="5" eb="8">
      <t>コウニュウヒ</t>
    </rPh>
    <phoneticPr fontId="1"/>
  </si>
  <si>
    <t>　住宅改修費</t>
    <rPh sb="1" eb="3">
      <t>ジュウタク</t>
    </rPh>
    <rPh sb="3" eb="6">
      <t>カイシュウヒ</t>
    </rPh>
    <phoneticPr fontId="1"/>
  </si>
  <si>
    <t>　認知症対応型通所介護</t>
    <rPh sb="1" eb="3">
      <t>ニンチ</t>
    </rPh>
    <rPh sb="3" eb="4">
      <t>ショウ</t>
    </rPh>
    <rPh sb="4" eb="7">
      <t>タイオウガタ</t>
    </rPh>
    <rPh sb="7" eb="9">
      <t>ツウショ</t>
    </rPh>
    <rPh sb="9" eb="11">
      <t>カイゴ</t>
    </rPh>
    <phoneticPr fontId="1"/>
  </si>
  <si>
    <t>　小規模多機能型居住介護</t>
    <rPh sb="1" eb="4">
      <t>ショウキボ</t>
    </rPh>
    <rPh sb="4" eb="8">
      <t>タキノウガタ</t>
    </rPh>
    <rPh sb="8" eb="10">
      <t>キョジュウ</t>
    </rPh>
    <rPh sb="10" eb="12">
      <t>カイゴ</t>
    </rPh>
    <phoneticPr fontId="1"/>
  </si>
  <si>
    <t>　認知症対応型共同生活介護</t>
    <rPh sb="1" eb="3">
      <t>ニンチ</t>
    </rPh>
    <rPh sb="3" eb="4">
      <t>ショウ</t>
    </rPh>
    <rPh sb="4" eb="7">
      <t>タイオウガタ</t>
    </rPh>
    <rPh sb="7" eb="9">
      <t>キョウドウ</t>
    </rPh>
    <rPh sb="9" eb="11">
      <t>セイカツ</t>
    </rPh>
    <rPh sb="11" eb="13">
      <t>カイゴ</t>
    </rPh>
    <phoneticPr fontId="1"/>
  </si>
  <si>
    <t>　地域密着型介護老人福祉施設入所者生活介護</t>
    <rPh sb="1" eb="3">
      <t>チイキ</t>
    </rPh>
    <rPh sb="3" eb="6">
      <t>ミッチャクガタ</t>
    </rPh>
    <rPh sb="6" eb="8">
      <t>カイゴ</t>
    </rPh>
    <rPh sb="8" eb="10">
      <t>ロウジン</t>
    </rPh>
    <rPh sb="10" eb="12">
      <t>フクシ</t>
    </rPh>
    <rPh sb="12" eb="14">
      <t>シセツ</t>
    </rPh>
    <rPh sb="14" eb="17">
      <t>ニュウショシャ</t>
    </rPh>
    <rPh sb="17" eb="19">
      <t>セイカツ</t>
    </rPh>
    <rPh sb="19" eb="21">
      <t>カイゴ</t>
    </rPh>
    <phoneticPr fontId="1"/>
  </si>
  <si>
    <t>　介護老人福祉施設</t>
    <rPh sb="1" eb="3">
      <t>カイゴ</t>
    </rPh>
    <rPh sb="3" eb="5">
      <t>ロウジン</t>
    </rPh>
    <rPh sb="5" eb="7">
      <t>フクシ</t>
    </rPh>
    <rPh sb="7" eb="9">
      <t>シセツ</t>
    </rPh>
    <phoneticPr fontId="1"/>
  </si>
  <si>
    <t>　介護老人保健施設</t>
    <rPh sb="1" eb="3">
      <t>カイゴ</t>
    </rPh>
    <rPh sb="3" eb="5">
      <t>ロウジン</t>
    </rPh>
    <rPh sb="5" eb="7">
      <t>ホケン</t>
    </rPh>
    <rPh sb="7" eb="9">
      <t>シセツ</t>
    </rPh>
    <phoneticPr fontId="1"/>
  </si>
  <si>
    <t>　介護療養型医療施設</t>
    <rPh sb="1" eb="3">
      <t>カイゴ</t>
    </rPh>
    <rPh sb="3" eb="6">
      <t>リョウヨウガタ</t>
    </rPh>
    <rPh sb="6" eb="8">
      <t>イリョウ</t>
    </rPh>
    <rPh sb="8" eb="10">
      <t>シセツ</t>
    </rPh>
    <phoneticPr fontId="1"/>
  </si>
  <si>
    <t>区　　分</t>
    <rPh sb="0" eb="1">
      <t>ク</t>
    </rPh>
    <rPh sb="3" eb="4">
      <t>フン</t>
    </rPh>
    <phoneticPr fontId="1"/>
  </si>
  <si>
    <t>区　分</t>
    <rPh sb="0" eb="1">
      <t>ク</t>
    </rPh>
    <rPh sb="2" eb="3">
      <t>フン</t>
    </rPh>
    <phoneticPr fontId="1"/>
  </si>
  <si>
    <t>件数</t>
    <rPh sb="0" eb="2">
      <t>ケンスウ</t>
    </rPh>
    <phoneticPr fontId="1"/>
  </si>
  <si>
    <t>件</t>
    <rPh sb="0" eb="1">
      <t>ケン</t>
    </rPh>
    <phoneticPr fontId="1"/>
  </si>
  <si>
    <t>居宅サービス合計</t>
    <rPh sb="0" eb="2">
      <t>キョタク</t>
    </rPh>
    <rPh sb="6" eb="8">
      <t>ゴウケイ</t>
    </rPh>
    <phoneticPr fontId="1"/>
  </si>
  <si>
    <t>　訪問リハビリテーション</t>
    <rPh sb="1" eb="3">
      <t>ホウモン</t>
    </rPh>
    <phoneticPr fontId="1"/>
  </si>
  <si>
    <t>地域密着型サービス合計</t>
    <rPh sb="0" eb="2">
      <t>チイキ</t>
    </rPh>
    <rPh sb="2" eb="5">
      <t>ミッチャクガタ</t>
    </rPh>
    <rPh sb="9" eb="11">
      <t>ゴウケイ</t>
    </rPh>
    <phoneticPr fontId="1"/>
  </si>
  <si>
    <t>高額介護サービス費</t>
    <rPh sb="0" eb="1">
      <t>タカ</t>
    </rPh>
    <rPh sb="1" eb="2">
      <t>ガク</t>
    </rPh>
    <rPh sb="2" eb="4">
      <t>カイゴ</t>
    </rPh>
    <rPh sb="8" eb="9">
      <t>ヒ</t>
    </rPh>
    <phoneticPr fontId="1"/>
  </si>
  <si>
    <t>1件当たり給付額</t>
    <rPh sb="1" eb="2">
      <t>ケン</t>
    </rPh>
    <rPh sb="2" eb="3">
      <t>ア</t>
    </rPh>
    <rPh sb="5" eb="8">
      <t>キュウフガク</t>
    </rPh>
    <phoneticPr fontId="1"/>
  </si>
  <si>
    <t>　地域密着型通所介護</t>
    <phoneticPr fontId="1"/>
  </si>
  <si>
    <t>-</t>
    <phoneticPr fontId="1"/>
  </si>
  <si>
    <t>　定期巡回・随時対応型訪問介護看護</t>
    <rPh sb="1" eb="3">
      <t>テイキ</t>
    </rPh>
    <rPh sb="3" eb="5">
      <t>ジュンカイ</t>
    </rPh>
    <rPh sb="6" eb="8">
      <t>ズイジ</t>
    </rPh>
    <rPh sb="8" eb="11">
      <t>タイオウガタ</t>
    </rPh>
    <rPh sb="11" eb="13">
      <t>ホウモン</t>
    </rPh>
    <rPh sb="13" eb="15">
      <t>カイゴ</t>
    </rPh>
    <rPh sb="15" eb="17">
      <t>カンゴ</t>
    </rPh>
    <phoneticPr fontId="1"/>
  </si>
  <si>
    <t>　看護小規模多機能型居宅介護</t>
    <rPh sb="1" eb="3">
      <t>カンゴ</t>
    </rPh>
    <rPh sb="3" eb="6">
      <t>ショウキボ</t>
    </rPh>
    <rPh sb="6" eb="10">
      <t>タキノウガタ</t>
    </rPh>
    <rPh sb="10" eb="12">
      <t>キョタク</t>
    </rPh>
    <rPh sb="12" eb="14">
      <t>カイゴ</t>
    </rPh>
    <phoneticPr fontId="1"/>
  </si>
  <si>
    <t>　介護医療院</t>
    <rPh sb="1" eb="3">
      <t>カイゴ</t>
    </rPh>
    <rPh sb="3" eb="5">
      <t>イリョウ</t>
    </rPh>
    <rPh sb="5" eb="6">
      <t>イン</t>
    </rPh>
    <phoneticPr fontId="1"/>
  </si>
  <si>
    <t>19．介護保険サービス給付状況</t>
    <rPh sb="3" eb="5">
      <t>カイゴ</t>
    </rPh>
    <rPh sb="5" eb="7">
      <t>ホケン</t>
    </rPh>
    <rPh sb="11" eb="13">
      <t>キュウフ</t>
    </rPh>
    <rPh sb="13" eb="15">
      <t>ジョウキョウ</t>
    </rPh>
    <phoneticPr fontId="1"/>
  </si>
  <si>
    <t>20．要介護認定者数</t>
    <rPh sb="3" eb="6">
      <t>ヨウカイゴ</t>
    </rPh>
    <rPh sb="6" eb="9">
      <t>ニンテイシャ</t>
    </rPh>
    <rPh sb="9" eb="10">
      <t>スウ</t>
    </rPh>
    <phoneticPr fontId="1"/>
  </si>
  <si>
    <t>　資料：高齢介護課(令和5年度介護保険事業状況報告(年報))</t>
    <rPh sb="1" eb="3">
      <t>シリョウ</t>
    </rPh>
    <rPh sb="4" eb="6">
      <t>コウレイ</t>
    </rPh>
    <rPh sb="6" eb="8">
      <t>カイゴ</t>
    </rPh>
    <rPh sb="8" eb="9">
      <t>カ</t>
    </rPh>
    <rPh sb="10" eb="12">
      <t>レイワ</t>
    </rPh>
    <rPh sb="13" eb="15">
      <t>ネンド</t>
    </rPh>
    <phoneticPr fontId="1"/>
  </si>
  <si>
    <t>令和5年3月～令和6年2月計</t>
    <rPh sb="7" eb="9">
      <t>レイワ</t>
    </rPh>
    <phoneticPr fontId="1"/>
  </si>
  <si>
    <t>　資料：高齢介護課(令和5年度介護保険事業状況報告(3月分))</t>
    <rPh sb="1" eb="3">
      <t>シリョウ</t>
    </rPh>
    <rPh sb="4" eb="6">
      <t>コウレイ</t>
    </rPh>
    <rPh sb="6" eb="8">
      <t>カイゴ</t>
    </rPh>
    <rPh sb="8" eb="9">
      <t>カ</t>
    </rPh>
    <rPh sb="15" eb="17">
      <t>カイゴ</t>
    </rPh>
    <rPh sb="17" eb="19">
      <t>ホケン</t>
    </rPh>
    <rPh sb="19" eb="21">
      <t>ジギョウ</t>
    </rPh>
    <rPh sb="21" eb="23">
      <t>ジョウキョウ</t>
    </rPh>
    <rPh sb="23" eb="25">
      <t>ホウコク</t>
    </rPh>
    <rPh sb="27" eb="29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</si>
</sst>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trike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3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0" fontId="3" fillId="0" borderId="7" xfId="0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left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right" vertical="center" shrinkToFit="1"/>
    </xf>
    <xf numFmtId="0" fontId="3" fillId="0" borderId="0" xfId="0" applyFont="1" applyFill="1" applyBorder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7" xfId="0" applyFont="1" applyFill="1" applyBorder="1" applyAlignment="1">
      <alignment vertical="center" shrinkToFit="1"/>
    </xf>
    <xf numFmtId="0" fontId="5" fillId="0" borderId="3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5" fillId="0" borderId="7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horizontal="right" vertical="center" shrinkToFit="1"/>
    </xf>
    <xf numFmtId="0" fontId="3" fillId="0" borderId="9" xfId="0" applyFont="1" applyFill="1" applyBorder="1" applyAlignment="1">
      <alignment horizontal="left" vertical="center" shrinkToFit="1"/>
    </xf>
    <xf numFmtId="0" fontId="3" fillId="0" borderId="10" xfId="0" applyFont="1" applyFill="1" applyBorder="1" applyAlignment="1">
      <alignment horizontal="left" vertical="center" shrinkToFit="1"/>
    </xf>
    <xf numFmtId="0" fontId="3" fillId="0" borderId="11" xfId="0" applyFont="1" applyFill="1" applyBorder="1" applyAlignment="1">
      <alignment horizontal="left" vertical="center" shrinkToFit="1"/>
    </xf>
    <xf numFmtId="176" fontId="3" fillId="0" borderId="6" xfId="0" applyNumberFormat="1" applyFont="1" applyFill="1" applyBorder="1" applyAlignment="1">
      <alignment horizontal="right" vertical="center" shrinkToFit="1"/>
    </xf>
    <xf numFmtId="0" fontId="3" fillId="0" borderId="8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177" fontId="3" fillId="0" borderId="1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F8" sqref="F8"/>
    </sheetView>
  </sheetViews>
  <sheetFormatPr defaultColWidth="9" defaultRowHeight="13.5" x14ac:dyDescent="0.15"/>
  <cols>
    <col min="1" max="8" width="10" style="6" customWidth="1"/>
    <col min="9" max="9" width="9.875" style="6" bestFit="1" customWidth="1"/>
    <col min="10" max="16384" width="9" style="1"/>
  </cols>
  <sheetData>
    <row r="1" spans="1:9" ht="15" customHeight="1" x14ac:dyDescent="0.15">
      <c r="A1" s="5" t="s">
        <v>55</v>
      </c>
      <c r="B1" s="5"/>
      <c r="C1" s="5"/>
      <c r="D1" s="5"/>
      <c r="E1" s="5"/>
    </row>
    <row r="3" spans="1:9" ht="15" customHeight="1" x14ac:dyDescent="0.15">
      <c r="A3" s="7" t="s">
        <v>41</v>
      </c>
      <c r="B3" s="8"/>
      <c r="C3" s="8"/>
      <c r="D3" s="8"/>
      <c r="E3" s="9" t="s">
        <v>58</v>
      </c>
      <c r="F3" s="9"/>
      <c r="G3" s="9" t="s">
        <v>0</v>
      </c>
      <c r="H3" s="9"/>
      <c r="I3" s="9"/>
    </row>
    <row r="4" spans="1:9" ht="30" customHeight="1" x14ac:dyDescent="0.15">
      <c r="A4" s="10"/>
      <c r="B4" s="11"/>
      <c r="C4" s="11"/>
      <c r="D4" s="11"/>
      <c r="E4" s="12" t="s">
        <v>43</v>
      </c>
      <c r="F4" s="12" t="s">
        <v>1</v>
      </c>
      <c r="G4" s="12" t="s">
        <v>43</v>
      </c>
      <c r="H4" s="12" t="s">
        <v>1</v>
      </c>
      <c r="I4" s="13" t="s">
        <v>49</v>
      </c>
    </row>
    <row r="5" spans="1:9" ht="15" customHeight="1" x14ac:dyDescent="0.15">
      <c r="A5" s="7"/>
      <c r="B5" s="8"/>
      <c r="C5" s="8"/>
      <c r="D5" s="14"/>
      <c r="E5" s="15" t="s">
        <v>44</v>
      </c>
      <c r="F5" s="15" t="s">
        <v>6</v>
      </c>
      <c r="G5" s="15" t="s">
        <v>44</v>
      </c>
      <c r="H5" s="15" t="s">
        <v>6</v>
      </c>
      <c r="I5" s="15" t="s">
        <v>3</v>
      </c>
    </row>
    <row r="6" spans="1:9" ht="17.45" customHeight="1" x14ac:dyDescent="0.15">
      <c r="A6" s="2" t="s">
        <v>4</v>
      </c>
      <c r="B6" s="16"/>
      <c r="C6" s="16"/>
      <c r="D6" s="4"/>
      <c r="E6" s="17">
        <f>SUM(E7,E20,E28,E33)</f>
        <v>49659</v>
      </c>
      <c r="F6" s="17">
        <f>SUM(F7,F20,F28,F33)</f>
        <v>2459041</v>
      </c>
      <c r="G6" s="17">
        <f>SUM(G7,G20,G28,G33)</f>
        <v>4138</v>
      </c>
      <c r="H6" s="17">
        <f>SUM(H7,H20,H28,H33)</f>
        <v>204922</v>
      </c>
      <c r="I6" s="17">
        <f>ROUND(H6*1000/G6,0)</f>
        <v>49522</v>
      </c>
    </row>
    <row r="7" spans="1:9" ht="17.45" customHeight="1" x14ac:dyDescent="0.15">
      <c r="A7" s="2" t="s">
        <v>45</v>
      </c>
      <c r="B7" s="16"/>
      <c r="C7" s="16"/>
      <c r="D7" s="4"/>
      <c r="E7" s="17">
        <v>40398</v>
      </c>
      <c r="F7" s="17">
        <v>1393351</v>
      </c>
      <c r="G7" s="17">
        <f>SUM(G8:G19)</f>
        <v>3366</v>
      </c>
      <c r="H7" s="17">
        <f>SUM(H8:H19)</f>
        <v>116113</v>
      </c>
      <c r="I7" s="17">
        <f t="shared" ref="I7:I33" si="0">ROUND(H7*1000/G7,0)</f>
        <v>34496</v>
      </c>
    </row>
    <row r="8" spans="1:9" ht="17.45" customHeight="1" x14ac:dyDescent="0.15">
      <c r="A8" s="2" t="s">
        <v>23</v>
      </c>
      <c r="B8" s="16"/>
      <c r="C8" s="16"/>
      <c r="D8" s="4"/>
      <c r="E8" s="17">
        <v>2720</v>
      </c>
      <c r="F8" s="17">
        <v>185152</v>
      </c>
      <c r="G8" s="17">
        <f t="shared" ref="G8:H17" si="1">ROUND(E8/12,0)</f>
        <v>227</v>
      </c>
      <c r="H8" s="17">
        <f t="shared" si="1"/>
        <v>15429</v>
      </c>
      <c r="I8" s="17">
        <f t="shared" si="0"/>
        <v>67969</v>
      </c>
    </row>
    <row r="9" spans="1:9" ht="17.45" customHeight="1" x14ac:dyDescent="0.15">
      <c r="A9" s="2" t="s">
        <v>24</v>
      </c>
      <c r="B9" s="16"/>
      <c r="C9" s="16"/>
      <c r="D9" s="4"/>
      <c r="E9" s="17">
        <v>484</v>
      </c>
      <c r="F9" s="17">
        <v>29671</v>
      </c>
      <c r="G9" s="17">
        <f t="shared" si="1"/>
        <v>40</v>
      </c>
      <c r="H9" s="17">
        <f t="shared" si="1"/>
        <v>2473</v>
      </c>
      <c r="I9" s="17">
        <f t="shared" si="0"/>
        <v>61825</v>
      </c>
    </row>
    <row r="10" spans="1:9" ht="17.45" customHeight="1" x14ac:dyDescent="0.15">
      <c r="A10" s="2" t="s">
        <v>25</v>
      </c>
      <c r="B10" s="16"/>
      <c r="C10" s="16"/>
      <c r="D10" s="4"/>
      <c r="E10" s="17">
        <v>2981</v>
      </c>
      <c r="F10" s="17">
        <v>113620</v>
      </c>
      <c r="G10" s="17">
        <f t="shared" si="1"/>
        <v>248</v>
      </c>
      <c r="H10" s="17">
        <f t="shared" si="1"/>
        <v>9468</v>
      </c>
      <c r="I10" s="17">
        <f t="shared" si="0"/>
        <v>38177</v>
      </c>
    </row>
    <row r="11" spans="1:9" ht="17.45" customHeight="1" x14ac:dyDescent="0.15">
      <c r="A11" s="18" t="s">
        <v>46</v>
      </c>
      <c r="B11" s="19"/>
      <c r="C11" s="19"/>
      <c r="D11" s="20"/>
      <c r="E11" s="17">
        <v>82</v>
      </c>
      <c r="F11" s="17">
        <v>2608</v>
      </c>
      <c r="G11" s="17">
        <f>ROUND(E11/12,0)</f>
        <v>7</v>
      </c>
      <c r="H11" s="17">
        <f>ROUND(F11/12,0)</f>
        <v>217</v>
      </c>
      <c r="I11" s="17">
        <f>ROUND(H11*1000/G11,0)</f>
        <v>31000</v>
      </c>
    </row>
    <row r="12" spans="1:9" ht="17.45" customHeight="1" x14ac:dyDescent="0.15">
      <c r="A12" s="2" t="s">
        <v>29</v>
      </c>
      <c r="B12" s="16"/>
      <c r="C12" s="16"/>
      <c r="D12" s="4"/>
      <c r="E12" s="17">
        <v>7679</v>
      </c>
      <c r="F12" s="17">
        <v>53589</v>
      </c>
      <c r="G12" s="17">
        <f>ROUND(E12/12,0)</f>
        <v>640</v>
      </c>
      <c r="H12" s="17">
        <f>ROUND(F12/12,0)</f>
        <v>4466</v>
      </c>
      <c r="I12" s="17">
        <f>ROUND(H12*1000/G12,0)</f>
        <v>6978</v>
      </c>
    </row>
    <row r="13" spans="1:9" ht="17.45" customHeight="1" x14ac:dyDescent="0.15">
      <c r="A13" s="2" t="s">
        <v>26</v>
      </c>
      <c r="B13" s="16"/>
      <c r="C13" s="16"/>
      <c r="D13" s="4"/>
      <c r="E13" s="17">
        <v>4813</v>
      </c>
      <c r="F13" s="17">
        <v>305621</v>
      </c>
      <c r="G13" s="17">
        <f t="shared" si="1"/>
        <v>401</v>
      </c>
      <c r="H13" s="17">
        <f t="shared" si="1"/>
        <v>25468</v>
      </c>
      <c r="I13" s="17">
        <f t="shared" si="0"/>
        <v>63511</v>
      </c>
    </row>
    <row r="14" spans="1:9" ht="17.45" customHeight="1" x14ac:dyDescent="0.15">
      <c r="A14" s="2" t="s">
        <v>28</v>
      </c>
      <c r="B14" s="16"/>
      <c r="C14" s="16"/>
      <c r="D14" s="4"/>
      <c r="E14" s="17">
        <v>850</v>
      </c>
      <c r="F14" s="17">
        <v>60440</v>
      </c>
      <c r="G14" s="17">
        <f t="shared" si="1"/>
        <v>71</v>
      </c>
      <c r="H14" s="17">
        <f t="shared" si="1"/>
        <v>5037</v>
      </c>
      <c r="I14" s="17">
        <f t="shared" si="0"/>
        <v>70944</v>
      </c>
    </row>
    <row r="15" spans="1:9" ht="17.45" customHeight="1" x14ac:dyDescent="0.15">
      <c r="A15" s="2" t="s">
        <v>27</v>
      </c>
      <c r="B15" s="16"/>
      <c r="C15" s="16"/>
      <c r="D15" s="4"/>
      <c r="E15" s="17">
        <v>7809</v>
      </c>
      <c r="F15" s="17">
        <v>91215</v>
      </c>
      <c r="G15" s="17">
        <f>ROUND(E15/12,0)</f>
        <v>651</v>
      </c>
      <c r="H15" s="17">
        <f>ROUND(F15/12,0)</f>
        <v>7601</v>
      </c>
      <c r="I15" s="17">
        <f>ROUND(H15*1000/G15,0)</f>
        <v>11676</v>
      </c>
    </row>
    <row r="16" spans="1:9" ht="17.45" customHeight="1" x14ac:dyDescent="0.15">
      <c r="A16" s="2" t="s">
        <v>32</v>
      </c>
      <c r="B16" s="16"/>
      <c r="C16" s="16"/>
      <c r="D16" s="4"/>
      <c r="E16" s="17">
        <v>107</v>
      </c>
      <c r="F16" s="17">
        <v>2971</v>
      </c>
      <c r="G16" s="17">
        <f t="shared" si="1"/>
        <v>9</v>
      </c>
      <c r="H16" s="17">
        <f t="shared" si="1"/>
        <v>248</v>
      </c>
      <c r="I16" s="17">
        <f t="shared" si="0"/>
        <v>27556</v>
      </c>
    </row>
    <row r="17" spans="1:9" ht="17.45" customHeight="1" x14ac:dyDescent="0.15">
      <c r="A17" s="2" t="s">
        <v>33</v>
      </c>
      <c r="B17" s="16"/>
      <c r="C17" s="16"/>
      <c r="D17" s="4"/>
      <c r="E17" s="17">
        <v>134</v>
      </c>
      <c r="F17" s="17">
        <v>11818</v>
      </c>
      <c r="G17" s="17">
        <f t="shared" si="1"/>
        <v>11</v>
      </c>
      <c r="H17" s="17">
        <f t="shared" si="1"/>
        <v>985</v>
      </c>
      <c r="I17" s="17">
        <f t="shared" si="0"/>
        <v>89545</v>
      </c>
    </row>
    <row r="18" spans="1:9" ht="17.45" customHeight="1" x14ac:dyDescent="0.15">
      <c r="A18" s="2" t="s">
        <v>30</v>
      </c>
      <c r="B18" s="16"/>
      <c r="C18" s="16"/>
      <c r="D18" s="4"/>
      <c r="E18" s="17">
        <v>2237</v>
      </c>
      <c r="F18" s="17">
        <v>406822</v>
      </c>
      <c r="G18" s="17">
        <f>ROUND(E18/12,0)</f>
        <v>186</v>
      </c>
      <c r="H18" s="17">
        <f>ROUND(F18/12,0)</f>
        <v>33902</v>
      </c>
      <c r="I18" s="17">
        <f t="shared" si="0"/>
        <v>182269</v>
      </c>
    </row>
    <row r="19" spans="1:9" ht="17.45" customHeight="1" x14ac:dyDescent="0.15">
      <c r="A19" s="2" t="s">
        <v>31</v>
      </c>
      <c r="B19" s="16"/>
      <c r="C19" s="16"/>
      <c r="D19" s="4"/>
      <c r="E19" s="17">
        <v>10502</v>
      </c>
      <c r="F19" s="17">
        <v>129824</v>
      </c>
      <c r="G19" s="17">
        <f>ROUND(E19/12,0)</f>
        <v>875</v>
      </c>
      <c r="H19" s="17">
        <f>ROUND(F19/12,0)</f>
        <v>10819</v>
      </c>
      <c r="I19" s="17">
        <f t="shared" si="0"/>
        <v>12365</v>
      </c>
    </row>
    <row r="20" spans="1:9" ht="17.45" customHeight="1" x14ac:dyDescent="0.15">
      <c r="A20" s="2" t="s">
        <v>47</v>
      </c>
      <c r="B20" s="16"/>
      <c r="C20" s="16"/>
      <c r="D20" s="4"/>
      <c r="E20" s="17">
        <v>1716</v>
      </c>
      <c r="F20" s="17">
        <v>271573</v>
      </c>
      <c r="G20" s="17">
        <f>SUM(G21:G27)</f>
        <v>143</v>
      </c>
      <c r="H20" s="17">
        <f>SUM(H21:H27)</f>
        <v>22632</v>
      </c>
      <c r="I20" s="17">
        <f>ROUND(H20*1000/G20,0)</f>
        <v>158266</v>
      </c>
    </row>
    <row r="21" spans="1:9" ht="17.45" customHeight="1" x14ac:dyDescent="0.15">
      <c r="A21" s="2" t="s">
        <v>52</v>
      </c>
      <c r="B21" s="3"/>
      <c r="C21" s="3"/>
      <c r="D21" s="4"/>
      <c r="E21" s="17">
        <v>12</v>
      </c>
      <c r="F21" s="17">
        <v>2106</v>
      </c>
      <c r="G21" s="17">
        <f>ROUND(E21/12,0)</f>
        <v>1</v>
      </c>
      <c r="H21" s="17">
        <f>ROUND(F21/12,0)</f>
        <v>176</v>
      </c>
      <c r="I21" s="17">
        <f>ROUND(H21*1000/G21,0)</f>
        <v>176000</v>
      </c>
    </row>
    <row r="22" spans="1:9" ht="17.45" customHeight="1" x14ac:dyDescent="0.15">
      <c r="A22" s="2" t="s">
        <v>50</v>
      </c>
      <c r="B22" s="16"/>
      <c r="C22" s="16"/>
      <c r="D22" s="4"/>
      <c r="E22" s="17">
        <v>713</v>
      </c>
      <c r="F22" s="17">
        <v>41714</v>
      </c>
      <c r="G22" s="17">
        <f t="shared" ref="G22:H27" si="2">ROUND(E22/12,0)</f>
        <v>59</v>
      </c>
      <c r="H22" s="17">
        <f t="shared" si="2"/>
        <v>3476</v>
      </c>
      <c r="I22" s="17">
        <f>ROUND(H22*1000/G22,0)</f>
        <v>58915</v>
      </c>
    </row>
    <row r="23" spans="1:9" ht="17.45" customHeight="1" x14ac:dyDescent="0.15">
      <c r="A23" s="2" t="s">
        <v>34</v>
      </c>
      <c r="B23" s="16"/>
      <c r="C23" s="16"/>
      <c r="D23" s="4"/>
      <c r="E23" s="17">
        <v>83</v>
      </c>
      <c r="F23" s="17">
        <v>11566</v>
      </c>
      <c r="G23" s="17">
        <f t="shared" si="2"/>
        <v>7</v>
      </c>
      <c r="H23" s="17">
        <f t="shared" si="2"/>
        <v>964</v>
      </c>
      <c r="I23" s="17">
        <f t="shared" si="0"/>
        <v>137714</v>
      </c>
    </row>
    <row r="24" spans="1:9" ht="17.45" customHeight="1" x14ac:dyDescent="0.15">
      <c r="A24" s="2" t="s">
        <v>35</v>
      </c>
      <c r="B24" s="16"/>
      <c r="C24" s="16"/>
      <c r="D24" s="4"/>
      <c r="E24" s="17">
        <v>200</v>
      </c>
      <c r="F24" s="17">
        <v>31545</v>
      </c>
      <c r="G24" s="17">
        <f t="shared" si="2"/>
        <v>17</v>
      </c>
      <c r="H24" s="17">
        <f t="shared" si="2"/>
        <v>2629</v>
      </c>
      <c r="I24" s="17">
        <f t="shared" si="0"/>
        <v>154647</v>
      </c>
    </row>
    <row r="25" spans="1:9" ht="17.45" customHeight="1" x14ac:dyDescent="0.15">
      <c r="A25" s="2" t="s">
        <v>36</v>
      </c>
      <c r="B25" s="16"/>
      <c r="C25" s="16"/>
      <c r="D25" s="4"/>
      <c r="E25" s="17">
        <v>408</v>
      </c>
      <c r="F25" s="17">
        <v>104158</v>
      </c>
      <c r="G25" s="17">
        <f t="shared" si="2"/>
        <v>34</v>
      </c>
      <c r="H25" s="17">
        <f t="shared" si="2"/>
        <v>8680</v>
      </c>
      <c r="I25" s="17">
        <f t="shared" si="0"/>
        <v>255294</v>
      </c>
    </row>
    <row r="26" spans="1:9" ht="17.45" customHeight="1" x14ac:dyDescent="0.15">
      <c r="A26" s="2" t="s">
        <v>37</v>
      </c>
      <c r="B26" s="16"/>
      <c r="C26" s="16"/>
      <c r="D26" s="4"/>
      <c r="E26" s="17">
        <v>288</v>
      </c>
      <c r="F26" s="17">
        <v>76725</v>
      </c>
      <c r="G26" s="17">
        <f>ROUND(E26/12,0)</f>
        <v>24</v>
      </c>
      <c r="H26" s="17">
        <f>ROUND(F26/12,0)</f>
        <v>6394</v>
      </c>
      <c r="I26" s="17">
        <f>ROUND(H26*1000/G26,0)</f>
        <v>266417</v>
      </c>
    </row>
    <row r="27" spans="1:9" ht="17.45" customHeight="1" x14ac:dyDescent="0.15">
      <c r="A27" s="2" t="s">
        <v>53</v>
      </c>
      <c r="B27" s="3"/>
      <c r="C27" s="3"/>
      <c r="D27" s="4"/>
      <c r="E27" s="17">
        <v>12</v>
      </c>
      <c r="F27" s="17">
        <v>3759</v>
      </c>
      <c r="G27" s="17">
        <f t="shared" si="2"/>
        <v>1</v>
      </c>
      <c r="H27" s="17">
        <f t="shared" si="2"/>
        <v>313</v>
      </c>
      <c r="I27" s="17">
        <f>ROUND(H27*1000/G27,0)</f>
        <v>313000</v>
      </c>
    </row>
    <row r="28" spans="1:9" ht="17.45" customHeight="1" x14ac:dyDescent="0.15">
      <c r="A28" s="2" t="s">
        <v>5</v>
      </c>
      <c r="B28" s="16"/>
      <c r="C28" s="16"/>
      <c r="D28" s="4"/>
      <c r="E28" s="17">
        <v>2704</v>
      </c>
      <c r="F28" s="17">
        <v>733686</v>
      </c>
      <c r="G28" s="17">
        <f>SUM(G29:G32)</f>
        <v>226</v>
      </c>
      <c r="H28" s="17">
        <f>SUM(H29:H32)</f>
        <v>61141</v>
      </c>
      <c r="I28" s="17">
        <f>ROUND(H28*1000/G28,0)</f>
        <v>270535</v>
      </c>
    </row>
    <row r="29" spans="1:9" ht="17.45" customHeight="1" x14ac:dyDescent="0.15">
      <c r="A29" s="2" t="s">
        <v>38</v>
      </c>
      <c r="B29" s="16"/>
      <c r="C29" s="16"/>
      <c r="D29" s="4"/>
      <c r="E29" s="17">
        <v>1703</v>
      </c>
      <c r="F29" s="17">
        <v>449315</v>
      </c>
      <c r="G29" s="17">
        <f t="shared" ref="G29:H30" si="3">ROUND(E29/12,0)</f>
        <v>142</v>
      </c>
      <c r="H29" s="17">
        <f t="shared" si="3"/>
        <v>37443</v>
      </c>
      <c r="I29" s="17">
        <f t="shared" si="0"/>
        <v>263683</v>
      </c>
    </row>
    <row r="30" spans="1:9" ht="17.45" customHeight="1" x14ac:dyDescent="0.15">
      <c r="A30" s="2" t="s">
        <v>39</v>
      </c>
      <c r="B30" s="16"/>
      <c r="C30" s="16"/>
      <c r="D30" s="4"/>
      <c r="E30" s="17">
        <v>943</v>
      </c>
      <c r="F30" s="17">
        <v>261611</v>
      </c>
      <c r="G30" s="17">
        <f t="shared" si="3"/>
        <v>79</v>
      </c>
      <c r="H30" s="17">
        <f t="shared" si="3"/>
        <v>21801</v>
      </c>
      <c r="I30" s="17">
        <f t="shared" si="0"/>
        <v>275962</v>
      </c>
    </row>
    <row r="31" spans="1:9" ht="17.45" hidden="1" customHeight="1" x14ac:dyDescent="0.15">
      <c r="A31" s="21" t="s">
        <v>40</v>
      </c>
      <c r="B31" s="22"/>
      <c r="C31" s="22"/>
      <c r="D31" s="23"/>
      <c r="E31" s="24"/>
      <c r="F31" s="24"/>
      <c r="G31" s="24">
        <f t="shared" ref="G31:H31" si="4">ROUND(E31/12,0)</f>
        <v>0</v>
      </c>
      <c r="H31" s="24">
        <f t="shared" si="4"/>
        <v>0</v>
      </c>
      <c r="I31" s="24" t="e">
        <f t="shared" si="0"/>
        <v>#DIV/0!</v>
      </c>
    </row>
    <row r="32" spans="1:9" ht="17.45" customHeight="1" x14ac:dyDescent="0.15">
      <c r="A32" s="2" t="s">
        <v>54</v>
      </c>
      <c r="B32" s="3"/>
      <c r="C32" s="3"/>
      <c r="D32" s="4"/>
      <c r="E32" s="17">
        <v>58</v>
      </c>
      <c r="F32" s="17">
        <v>22760</v>
      </c>
      <c r="G32" s="17">
        <f>ROUND(E32/12,0)</f>
        <v>5</v>
      </c>
      <c r="H32" s="17">
        <f>ROUND(F32/12,0)</f>
        <v>1897</v>
      </c>
      <c r="I32" s="17">
        <f>ROUND(H32*1000/G32,0)</f>
        <v>379400</v>
      </c>
    </row>
    <row r="33" spans="1:9" ht="17.45" customHeight="1" x14ac:dyDescent="0.15">
      <c r="A33" s="25" t="s">
        <v>48</v>
      </c>
      <c r="B33" s="26"/>
      <c r="C33" s="26"/>
      <c r="D33" s="27"/>
      <c r="E33" s="28">
        <v>4841</v>
      </c>
      <c r="F33" s="28">
        <v>60431</v>
      </c>
      <c r="G33" s="28">
        <f t="shared" ref="G33" si="5">ROUND(E33/12,0)</f>
        <v>403</v>
      </c>
      <c r="H33" s="28">
        <f>ROUND(F33/12,0)</f>
        <v>5036</v>
      </c>
      <c r="I33" s="28">
        <f t="shared" si="0"/>
        <v>12496</v>
      </c>
    </row>
    <row r="34" spans="1:9" ht="15" customHeight="1" x14ac:dyDescent="0.15">
      <c r="A34" s="29" t="s">
        <v>57</v>
      </c>
      <c r="B34" s="29"/>
      <c r="C34" s="29"/>
      <c r="D34" s="29"/>
      <c r="E34" s="29"/>
      <c r="F34" s="29"/>
      <c r="G34" s="29"/>
      <c r="H34" s="29"/>
      <c r="I34" s="29"/>
    </row>
    <row r="36" spans="1:9" ht="15" customHeight="1" x14ac:dyDescent="0.15">
      <c r="A36" s="5" t="s">
        <v>56</v>
      </c>
      <c r="B36" s="5"/>
      <c r="C36" s="5"/>
      <c r="D36" s="5"/>
      <c r="E36" s="5"/>
    </row>
    <row r="37" spans="1:9" ht="15" customHeight="1" x14ac:dyDescent="0.15"/>
    <row r="38" spans="1:9" ht="15" customHeight="1" x14ac:dyDescent="0.15">
      <c r="A38" s="30" t="s">
        <v>42</v>
      </c>
      <c r="B38" s="9" t="s">
        <v>22</v>
      </c>
      <c r="C38" s="9"/>
      <c r="D38" s="9"/>
      <c r="E38" s="9"/>
      <c r="F38" s="9" t="s">
        <v>7</v>
      </c>
      <c r="G38" s="9"/>
      <c r="H38" s="9"/>
      <c r="I38" s="9"/>
    </row>
    <row r="39" spans="1:9" ht="18" customHeight="1" x14ac:dyDescent="0.15">
      <c r="A39" s="31"/>
      <c r="B39" s="12" t="s">
        <v>8</v>
      </c>
      <c r="C39" s="12" t="s">
        <v>9</v>
      </c>
      <c r="D39" s="12" t="s">
        <v>10</v>
      </c>
      <c r="E39" s="12" t="s">
        <v>21</v>
      </c>
      <c r="F39" s="12" t="s">
        <v>8</v>
      </c>
      <c r="G39" s="12" t="s">
        <v>9</v>
      </c>
      <c r="H39" s="12" t="s">
        <v>10</v>
      </c>
      <c r="I39" s="12" t="s">
        <v>21</v>
      </c>
    </row>
    <row r="40" spans="1:9" ht="15" customHeight="1" x14ac:dyDescent="0.15">
      <c r="A40" s="32"/>
      <c r="B40" s="15" t="s">
        <v>2</v>
      </c>
      <c r="C40" s="15" t="s">
        <v>2</v>
      </c>
      <c r="D40" s="15" t="s">
        <v>2</v>
      </c>
      <c r="E40" s="15" t="s">
        <v>2</v>
      </c>
      <c r="F40" s="15" t="s">
        <v>11</v>
      </c>
      <c r="G40" s="15" t="s">
        <v>11</v>
      </c>
      <c r="H40" s="15" t="s">
        <v>11</v>
      </c>
      <c r="I40" s="15" t="s">
        <v>11</v>
      </c>
    </row>
    <row r="41" spans="1:9" ht="16.899999999999999" customHeight="1" x14ac:dyDescent="0.15">
      <c r="A41" s="33" t="s">
        <v>20</v>
      </c>
      <c r="B41" s="17">
        <v>9683</v>
      </c>
      <c r="C41" s="17">
        <v>3819</v>
      </c>
      <c r="D41" s="17">
        <v>6027</v>
      </c>
      <c r="E41" s="17">
        <f>SUM(B41:D41)</f>
        <v>19529</v>
      </c>
      <c r="F41" s="17" t="s">
        <v>51</v>
      </c>
      <c r="G41" s="17" t="s">
        <v>51</v>
      </c>
      <c r="H41" s="17" t="s">
        <v>51</v>
      </c>
      <c r="I41" s="17" t="s">
        <v>51</v>
      </c>
    </row>
    <row r="42" spans="1:9" ht="16.899999999999999" customHeight="1" x14ac:dyDescent="0.15">
      <c r="A42" s="33" t="s">
        <v>19</v>
      </c>
      <c r="B42" s="17">
        <f>SUM(B43:B49)</f>
        <v>44</v>
      </c>
      <c r="C42" s="17">
        <f t="shared" ref="C42:D42" si="6">SUM(C43:C49)</f>
        <v>155</v>
      </c>
      <c r="D42" s="17">
        <f t="shared" si="6"/>
        <v>1664</v>
      </c>
      <c r="E42" s="17">
        <f>SUM(B42:D42)</f>
        <v>1863</v>
      </c>
      <c r="F42" s="34">
        <f>SUM(F43:F49)</f>
        <v>100</v>
      </c>
      <c r="G42" s="34">
        <f>SUM(G43:G49)</f>
        <v>100.00967741935484</v>
      </c>
      <c r="H42" s="34">
        <f>SUM(H43:H49)</f>
        <v>99.999999999999986</v>
      </c>
      <c r="I42" s="34">
        <f>SUM(I43:I49)</f>
        <v>100.00000000000001</v>
      </c>
    </row>
    <row r="43" spans="1:9" ht="16.899999999999999" customHeight="1" x14ac:dyDescent="0.15">
      <c r="A43" s="35" t="s">
        <v>12</v>
      </c>
      <c r="B43" s="17">
        <v>9</v>
      </c>
      <c r="C43" s="17">
        <v>31</v>
      </c>
      <c r="D43" s="17">
        <v>340</v>
      </c>
      <c r="E43" s="17">
        <f t="shared" ref="E43:E49" si="7">SUM(B43:D43)</f>
        <v>380</v>
      </c>
      <c r="F43" s="34">
        <f>(B43/B$42)*100/1</f>
        <v>20.454545454545457</v>
      </c>
      <c r="G43" s="34">
        <f>(C43/C$42)*100</f>
        <v>20</v>
      </c>
      <c r="H43" s="34">
        <f>(D43/D$42)*100</f>
        <v>20.432692307692307</v>
      </c>
      <c r="I43" s="34">
        <f>(E43/E$42)*100</f>
        <v>20.397208803005903</v>
      </c>
    </row>
    <row r="44" spans="1:9" ht="16.899999999999999" customHeight="1" x14ac:dyDescent="0.15">
      <c r="A44" s="35" t="s">
        <v>13</v>
      </c>
      <c r="B44" s="17">
        <v>6</v>
      </c>
      <c r="C44" s="17">
        <v>34</v>
      </c>
      <c r="D44" s="17">
        <v>292</v>
      </c>
      <c r="E44" s="17">
        <f t="shared" si="7"/>
        <v>332</v>
      </c>
      <c r="F44" s="34">
        <f t="shared" ref="F44:F49" si="8">(B44/B$42)*100/1</f>
        <v>13.636363636363635</v>
      </c>
      <c r="G44" s="34">
        <f>(C44/C$42)*100</f>
        <v>21.935483870967744</v>
      </c>
      <c r="H44" s="34">
        <f t="shared" ref="H44:I49" si="9">(D44/D$42)*100</f>
        <v>17.548076923076923</v>
      </c>
      <c r="I44" s="34">
        <f t="shared" si="9"/>
        <v>17.82071926999463</v>
      </c>
    </row>
    <row r="45" spans="1:9" ht="16.899999999999999" customHeight="1" x14ac:dyDescent="0.15">
      <c r="A45" s="35" t="s">
        <v>14</v>
      </c>
      <c r="B45" s="17">
        <v>6</v>
      </c>
      <c r="C45" s="17">
        <v>33</v>
      </c>
      <c r="D45" s="17">
        <v>309</v>
      </c>
      <c r="E45" s="17">
        <f t="shared" si="7"/>
        <v>348</v>
      </c>
      <c r="F45" s="34">
        <f t="shared" si="8"/>
        <v>13.636363636363635</v>
      </c>
      <c r="G45" s="34">
        <f>ROUND((C45/C$42)*100,1)</f>
        <v>21.3</v>
      </c>
      <c r="H45" s="34">
        <f t="shared" si="9"/>
        <v>18.56971153846154</v>
      </c>
      <c r="I45" s="34">
        <f t="shared" si="9"/>
        <v>18.679549114331724</v>
      </c>
    </row>
    <row r="46" spans="1:9" ht="16.899999999999999" customHeight="1" x14ac:dyDescent="0.15">
      <c r="A46" s="35" t="s">
        <v>15</v>
      </c>
      <c r="B46" s="17">
        <v>8</v>
      </c>
      <c r="C46" s="17">
        <v>26</v>
      </c>
      <c r="D46" s="17">
        <v>202</v>
      </c>
      <c r="E46" s="17">
        <f t="shared" si="7"/>
        <v>236</v>
      </c>
      <c r="F46" s="34">
        <f t="shared" si="8"/>
        <v>18.181818181818183</v>
      </c>
      <c r="G46" s="34">
        <f>(C46/C$42)*100</f>
        <v>16.7741935483871</v>
      </c>
      <c r="H46" s="34">
        <f t="shared" si="9"/>
        <v>12.139423076923077</v>
      </c>
      <c r="I46" s="34">
        <f t="shared" si="9"/>
        <v>12.667740203972089</v>
      </c>
    </row>
    <row r="47" spans="1:9" ht="16.899999999999999" customHeight="1" x14ac:dyDescent="0.15">
      <c r="A47" s="35" t="s">
        <v>16</v>
      </c>
      <c r="B47" s="17">
        <v>8</v>
      </c>
      <c r="C47" s="17">
        <v>13</v>
      </c>
      <c r="D47" s="17">
        <v>194</v>
      </c>
      <c r="E47" s="17">
        <f t="shared" si="7"/>
        <v>215</v>
      </c>
      <c r="F47" s="34">
        <f t="shared" si="8"/>
        <v>18.181818181818183</v>
      </c>
      <c r="G47" s="34">
        <f>(C47/C$42)*100</f>
        <v>8.3870967741935498</v>
      </c>
      <c r="H47" s="34">
        <f t="shared" si="9"/>
        <v>11.658653846153847</v>
      </c>
      <c r="I47" s="34">
        <f t="shared" si="9"/>
        <v>11.540526033279656</v>
      </c>
    </row>
    <row r="48" spans="1:9" ht="16.899999999999999" customHeight="1" x14ac:dyDescent="0.15">
      <c r="A48" s="35" t="s">
        <v>17</v>
      </c>
      <c r="B48" s="17">
        <v>4</v>
      </c>
      <c r="C48" s="17">
        <v>13</v>
      </c>
      <c r="D48" s="17">
        <v>187</v>
      </c>
      <c r="E48" s="17">
        <f t="shared" si="7"/>
        <v>204</v>
      </c>
      <c r="F48" s="34">
        <f t="shared" si="8"/>
        <v>9.0909090909090917</v>
      </c>
      <c r="G48" s="34">
        <f>(C48/C$42)*100</f>
        <v>8.3870967741935498</v>
      </c>
      <c r="H48" s="34">
        <f t="shared" si="9"/>
        <v>11.23798076923077</v>
      </c>
      <c r="I48" s="34">
        <f t="shared" si="9"/>
        <v>10.950080515297907</v>
      </c>
    </row>
    <row r="49" spans="1:9" ht="16.899999999999999" customHeight="1" x14ac:dyDescent="0.15">
      <c r="A49" s="35" t="s">
        <v>18</v>
      </c>
      <c r="B49" s="17">
        <v>3</v>
      </c>
      <c r="C49" s="17">
        <v>5</v>
      </c>
      <c r="D49" s="17">
        <v>140</v>
      </c>
      <c r="E49" s="17">
        <f t="shared" si="7"/>
        <v>148</v>
      </c>
      <c r="F49" s="34">
        <f t="shared" si="8"/>
        <v>6.8181818181818175</v>
      </c>
      <c r="G49" s="34">
        <f>(C49/C$42)*100</f>
        <v>3.225806451612903</v>
      </c>
      <c r="H49" s="34">
        <f t="shared" si="9"/>
        <v>8.4134615384615383</v>
      </c>
      <c r="I49" s="34">
        <f t="shared" si="9"/>
        <v>7.9441760601180897</v>
      </c>
    </row>
    <row r="50" spans="1:9" ht="15" customHeight="1" x14ac:dyDescent="0.15">
      <c r="A50" s="29" t="s">
        <v>59</v>
      </c>
      <c r="B50" s="29"/>
      <c r="C50" s="29"/>
      <c r="D50" s="29"/>
      <c r="E50" s="29"/>
      <c r="F50" s="29"/>
      <c r="G50" s="29"/>
      <c r="H50" s="29"/>
      <c r="I50" s="29"/>
    </row>
  </sheetData>
  <mergeCells count="39">
    <mergeCell ref="A17:D17"/>
    <mergeCell ref="A16:D16"/>
    <mergeCell ref="A32:D32"/>
    <mergeCell ref="A1:E1"/>
    <mergeCell ref="A10:D10"/>
    <mergeCell ref="A9:D9"/>
    <mergeCell ref="A8:D8"/>
    <mergeCell ref="A7:D7"/>
    <mergeCell ref="A6:D6"/>
    <mergeCell ref="A31:D31"/>
    <mergeCell ref="A12:D12"/>
    <mergeCell ref="A25:D25"/>
    <mergeCell ref="A26:D26"/>
    <mergeCell ref="A15:D15"/>
    <mergeCell ref="A19:D19"/>
    <mergeCell ref="A18:D18"/>
    <mergeCell ref="A50:I50"/>
    <mergeCell ref="F38:I38"/>
    <mergeCell ref="B38:E38"/>
    <mergeCell ref="A38:A39"/>
    <mergeCell ref="A3:D4"/>
    <mergeCell ref="E3:F3"/>
    <mergeCell ref="G3:I3"/>
    <mergeCell ref="A34:I34"/>
    <mergeCell ref="A36:E36"/>
    <mergeCell ref="A29:D29"/>
    <mergeCell ref="A33:D33"/>
    <mergeCell ref="A5:D5"/>
    <mergeCell ref="A11:D11"/>
    <mergeCell ref="A24:D24"/>
    <mergeCell ref="A14:D14"/>
    <mergeCell ref="A13:D13"/>
    <mergeCell ref="A30:D30"/>
    <mergeCell ref="A28:D28"/>
    <mergeCell ref="A23:D23"/>
    <mergeCell ref="A20:D20"/>
    <mergeCell ref="A22:D22"/>
    <mergeCell ref="A21:D21"/>
    <mergeCell ref="A27:D27"/>
  </mergeCells>
  <phoneticPr fontId="1"/>
  <pageMargins left="0.59055118110236227" right="0.59055118110236227" top="0.59055118110236227" bottom="0.59055118110236227" header="0.31496062992125984" footer="0.51181102362204722"/>
  <pageSetup paperSize="9" scale="94" orientation="portrait" r:id="rId1"/>
  <headerFooter>
    <oddFooter>&amp;C&amp;"ＭＳ 明朝,標準"- 40 -</oddFooter>
  </headerFooter>
  <ignoredErrors>
    <ignoredError sqref="E42 G45 G20:H20 G28:H2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2025-01-09T10:20:45Z</cp:lastPrinted>
  <dcterms:created xsi:type="dcterms:W3CDTF">2010-11-26T00:48:49Z</dcterms:created>
  <dcterms:modified xsi:type="dcterms:W3CDTF">2025-01-23T01:32:51Z</dcterms:modified>
</cp:coreProperties>
</file>