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12A415A4-CF06-463B-B661-8E0628B40BA7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6" sheetId="1" r:id="rId1"/>
    <sheet name="Sheet1" sheetId="2" r:id="rId2"/>
  </sheets>
  <definedNames>
    <definedName name="_xlnm.Print_Area" localSheetId="0">'6'!$A$1:$J$59</definedName>
  </definedNames>
  <calcPr calcId="191029"/>
</workbook>
</file>

<file path=xl/calcChain.xml><?xml version="1.0" encoding="utf-8"?>
<calcChain xmlns="http://schemas.openxmlformats.org/spreadsheetml/2006/main">
  <c r="J41" i="1" l="1"/>
  <c r="I41" i="1"/>
  <c r="H41" i="1"/>
  <c r="E41" i="1"/>
  <c r="C41" i="1"/>
  <c r="J40" i="1"/>
  <c r="I40" i="1"/>
  <c r="H40" i="1"/>
  <c r="E40" i="1"/>
  <c r="C40" i="1"/>
  <c r="N41" i="1" l="1"/>
  <c r="M41" i="1"/>
  <c r="C36" i="1"/>
  <c r="C35" i="1"/>
  <c r="E37" i="1"/>
  <c r="E39" i="1"/>
  <c r="E38" i="1"/>
  <c r="J39" i="1" l="1"/>
  <c r="I39" i="1"/>
  <c r="H39" i="1"/>
  <c r="C39" i="1"/>
  <c r="C38" i="1" l="1"/>
  <c r="J38" i="1" l="1"/>
  <c r="I38" i="1"/>
  <c r="H38" i="1"/>
  <c r="C32" i="1" l="1"/>
  <c r="J37" i="1"/>
  <c r="I37" i="1"/>
  <c r="H37" i="1"/>
  <c r="C37" i="1"/>
  <c r="E36" i="1" l="1"/>
  <c r="J36" i="1"/>
  <c r="I36" i="1"/>
  <c r="H36" i="1"/>
  <c r="J35" i="1"/>
  <c r="I35" i="1"/>
  <c r="H35" i="1"/>
  <c r="E35" i="1"/>
  <c r="E34" i="1"/>
  <c r="E33" i="1"/>
  <c r="H34" i="1"/>
  <c r="H33" i="1"/>
  <c r="C34" i="1"/>
  <c r="C33" i="1"/>
  <c r="J33" i="1"/>
  <c r="I33" i="1"/>
  <c r="J32" i="1"/>
  <c r="I32" i="1"/>
  <c r="H32" i="1"/>
  <c r="C31" i="1"/>
  <c r="D9" i="1"/>
  <c r="I9" i="1" s="1"/>
  <c r="H9" i="1"/>
  <c r="J34" i="1"/>
  <c r="C30" i="1"/>
  <c r="C29" i="1"/>
  <c r="D31" i="1"/>
  <c r="E32" i="1" s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D30" i="1"/>
  <c r="I30" i="1" s="1"/>
  <c r="D29" i="1"/>
  <c r="J29" i="1" s="1"/>
  <c r="D28" i="1"/>
  <c r="J28" i="1" s="1"/>
  <c r="D27" i="1"/>
  <c r="J27" i="1" s="1"/>
  <c r="D26" i="1"/>
  <c r="I26" i="1" s="1"/>
  <c r="D25" i="1"/>
  <c r="I25" i="1" s="1"/>
  <c r="D24" i="1"/>
  <c r="J24" i="1" s="1"/>
  <c r="D23" i="1"/>
  <c r="J23" i="1" s="1"/>
  <c r="I23" i="1"/>
  <c r="D22" i="1"/>
  <c r="I22" i="1" s="1"/>
  <c r="D21" i="1"/>
  <c r="J21" i="1" s="1"/>
  <c r="D20" i="1"/>
  <c r="J20" i="1" s="1"/>
  <c r="D19" i="1"/>
  <c r="J19" i="1" s="1"/>
  <c r="D18" i="1"/>
  <c r="I18" i="1" s="1"/>
  <c r="D17" i="1"/>
  <c r="J17" i="1" s="1"/>
  <c r="D16" i="1"/>
  <c r="J16" i="1" s="1"/>
  <c r="D15" i="1"/>
  <c r="D14" i="1"/>
  <c r="J14" i="1" s="1"/>
  <c r="D13" i="1"/>
  <c r="J13" i="1" s="1"/>
  <c r="D12" i="1"/>
  <c r="J12" i="1" s="1"/>
  <c r="D11" i="1"/>
  <c r="I11" i="1" s="1"/>
  <c r="D10" i="1"/>
  <c r="I10" i="1" s="1"/>
  <c r="I34" i="1"/>
  <c r="I16" i="1"/>
  <c r="E16" i="1" l="1"/>
  <c r="I19" i="1"/>
  <c r="J15" i="1"/>
  <c r="J25" i="1"/>
  <c r="J26" i="1"/>
  <c r="I29" i="1"/>
  <c r="I20" i="1"/>
  <c r="E20" i="1"/>
  <c r="J31" i="1"/>
  <c r="J11" i="1"/>
  <c r="I15" i="1"/>
  <c r="I12" i="1"/>
  <c r="J22" i="1"/>
  <c r="E19" i="1"/>
  <c r="I27" i="1"/>
  <c r="E26" i="1"/>
  <c r="I31" i="1"/>
  <c r="E29" i="1"/>
  <c r="E14" i="1"/>
  <c r="E17" i="1"/>
  <c r="E11" i="1"/>
  <c r="I17" i="1"/>
  <c r="J10" i="1"/>
  <c r="E31" i="1"/>
  <c r="E18" i="1"/>
  <c r="E13" i="1"/>
  <c r="E30" i="1"/>
  <c r="E28" i="1"/>
  <c r="E27" i="1"/>
  <c r="I13" i="1"/>
  <c r="E25" i="1"/>
  <c r="J18" i="1"/>
  <c r="E22" i="1"/>
  <c r="I24" i="1"/>
  <c r="E21" i="1"/>
  <c r="J30" i="1"/>
  <c r="E12" i="1"/>
  <c r="I14" i="1"/>
  <c r="E15" i="1"/>
  <c r="I21" i="1"/>
  <c r="E24" i="1"/>
  <c r="E10" i="1"/>
  <c r="J9" i="1"/>
  <c r="E23" i="1"/>
  <c r="I28" i="1"/>
</calcChain>
</file>

<file path=xl/sharedStrings.xml><?xml version="1.0" encoding="utf-8"?>
<sst xmlns="http://schemas.openxmlformats.org/spreadsheetml/2006/main" count="79" uniqueCount="60">
  <si>
    <t>年　別</t>
    <rPh sb="0" eb="1">
      <t>トシ</t>
    </rPh>
    <rPh sb="2" eb="3">
      <t>ベツ</t>
    </rPh>
    <phoneticPr fontId="1"/>
  </si>
  <si>
    <t>17年</t>
    <rPh sb="2" eb="3">
      <t>ネン</t>
    </rPh>
    <phoneticPr fontId="1"/>
  </si>
  <si>
    <t>20年</t>
    <rPh sb="2" eb="3">
      <t>ネン</t>
    </rPh>
    <phoneticPr fontId="1"/>
  </si>
  <si>
    <t>１．人口</t>
    <rPh sb="2" eb="4">
      <t>ジンコウ</t>
    </rPh>
    <phoneticPr fontId="1"/>
  </si>
  <si>
    <t>世帯</t>
    <rPh sb="0" eb="2">
      <t>セタイ</t>
    </rPh>
    <phoneticPr fontId="1"/>
  </si>
  <si>
    <t>女100とした男の数</t>
    <rPh sb="0" eb="1">
      <t>ジョ</t>
    </rPh>
    <rPh sb="7" eb="8">
      <t>オ</t>
    </rPh>
    <rPh sb="9" eb="10">
      <t>カズ</t>
    </rPh>
    <phoneticPr fontId="1"/>
  </si>
  <si>
    <t>1世帯当たり人員</t>
    <rPh sb="1" eb="3">
      <t>セタイ</t>
    </rPh>
    <rPh sb="3" eb="4">
      <t>ア</t>
    </rPh>
    <rPh sb="6" eb="8">
      <t>ジンイン</t>
    </rPh>
    <phoneticPr fontId="1"/>
  </si>
  <si>
    <t>世帯数</t>
    <rPh sb="0" eb="3">
      <t>セタイスウ</t>
    </rPh>
    <phoneticPr fontId="1"/>
  </si>
  <si>
    <t>増加率</t>
    <rPh sb="0" eb="2">
      <t>ゾウカ</t>
    </rPh>
    <rPh sb="2" eb="3">
      <t>リツ</t>
    </rPh>
    <phoneticPr fontId="1"/>
  </si>
  <si>
    <t>総数</t>
    <rPh sb="0" eb="2">
      <t>ソウスウ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</si>
  <si>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</si>
  <si>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</si>
  <si>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％</t>
    <phoneticPr fontId="1"/>
  </si>
  <si>
    <t>人</t>
    <rPh sb="0" eb="1">
      <t>ヒト</t>
    </rPh>
    <phoneticPr fontId="1"/>
  </si>
  <si>
    <t>人</t>
    <rPh sb="0" eb="1">
      <t>ヒト</t>
    </rPh>
    <phoneticPr fontId="1"/>
  </si>
  <si>
    <t>30年</t>
    <rPh sb="2" eb="3">
      <t>ネン</t>
    </rPh>
    <phoneticPr fontId="1"/>
  </si>
  <si>
    <t>35年</t>
    <rPh sb="2" eb="3">
      <t>ネン</t>
    </rPh>
    <phoneticPr fontId="1"/>
  </si>
  <si>
    <t>40年</t>
    <rPh sb="2" eb="3">
      <t>ネン</t>
    </rPh>
    <phoneticPr fontId="1"/>
  </si>
  <si>
    <t>5年</t>
    <rPh sb="1" eb="2">
      <t>ネン</t>
    </rPh>
    <phoneticPr fontId="1"/>
  </si>
  <si>
    <t>14年</t>
    <rPh sb="2" eb="3">
      <t>ネン</t>
    </rPh>
    <phoneticPr fontId="1"/>
  </si>
  <si>
    <t>10年</t>
    <rPh sb="2" eb="3">
      <t>ネン</t>
    </rPh>
    <phoneticPr fontId="1"/>
  </si>
  <si>
    <t>15年</t>
    <rPh sb="2" eb="3">
      <t>ネン</t>
    </rPh>
    <phoneticPr fontId="1"/>
  </si>
  <si>
    <t>25年</t>
    <rPh sb="2" eb="3">
      <t>ネン</t>
    </rPh>
    <phoneticPr fontId="1"/>
  </si>
  <si>
    <t>45年</t>
    <rPh sb="2" eb="3">
      <t>ネン</t>
    </rPh>
    <phoneticPr fontId="1"/>
  </si>
  <si>
    <t>50年</t>
    <rPh sb="2" eb="3">
      <t>ネン</t>
    </rPh>
    <phoneticPr fontId="1"/>
  </si>
  <si>
    <t>55年</t>
    <rPh sb="2" eb="3">
      <t>ネン</t>
    </rPh>
    <phoneticPr fontId="1"/>
  </si>
  <si>
    <t>60年</t>
    <rPh sb="2" eb="3">
      <t>ネン</t>
    </rPh>
    <phoneticPr fontId="1"/>
  </si>
  <si>
    <t>7年</t>
    <rPh sb="1" eb="2">
      <t>ネン</t>
    </rPh>
    <phoneticPr fontId="1"/>
  </si>
  <si>
    <t>12年</t>
    <rPh sb="2" eb="3">
      <t>ネン</t>
    </rPh>
    <phoneticPr fontId="1"/>
  </si>
  <si>
    <t>22年</t>
    <rPh sb="2" eb="3">
      <t>ネン</t>
    </rPh>
    <phoneticPr fontId="1"/>
  </si>
  <si>
    <t>明治30年</t>
    <rPh sb="4" eb="5">
      <t>ネン</t>
    </rPh>
    <phoneticPr fontId="1"/>
  </si>
  <si>
    <t>大正元年</t>
    <rPh sb="2" eb="4">
      <t>ガンネン</t>
    </rPh>
    <phoneticPr fontId="1"/>
  </si>
  <si>
    <t>昭和 5年</t>
    <rPh sb="4" eb="5">
      <t>ネン</t>
    </rPh>
    <phoneticPr fontId="1"/>
  </si>
  <si>
    <t>平成 2年</t>
    <rPh sb="0" eb="2">
      <t>ヘイセイ</t>
    </rPh>
    <rPh sb="4" eb="5">
      <t>ネン</t>
    </rPh>
    <phoneticPr fontId="1"/>
  </si>
  <si>
    <t>-</t>
    <phoneticPr fontId="1"/>
  </si>
  <si>
    <t>-</t>
    <phoneticPr fontId="1"/>
  </si>
  <si>
    <t>世　帯</t>
    <rPh sb="0" eb="1">
      <t>ヨ</t>
    </rPh>
    <rPh sb="2" eb="3">
      <t>タイ</t>
    </rPh>
    <phoneticPr fontId="1"/>
  </si>
  <si>
    <t>人　口</t>
    <rPh sb="0" eb="1">
      <t>ヒト</t>
    </rPh>
    <rPh sb="2" eb="3">
      <t>グチ</t>
    </rPh>
    <phoneticPr fontId="1"/>
  </si>
  <si>
    <t>　(注)網かけ部分は、神奈川県人口統計調査</t>
    <rPh sb="2" eb="3">
      <t>チュウ</t>
    </rPh>
    <rPh sb="4" eb="5">
      <t>アミ</t>
    </rPh>
    <rPh sb="7" eb="9">
      <t>ブブン</t>
    </rPh>
    <rPh sb="11" eb="15">
      <t>カナガワケン</t>
    </rPh>
    <rPh sb="15" eb="17">
      <t>ジンコウ</t>
    </rPh>
    <rPh sb="17" eb="19">
      <t>トウケイ</t>
    </rPh>
    <rPh sb="19" eb="21">
      <t>チョウサ</t>
    </rPh>
    <phoneticPr fontId="1"/>
  </si>
  <si>
    <t>(1)世帯・人口数</t>
    <rPh sb="3" eb="5">
      <t>セタイ</t>
    </rPh>
    <rPh sb="6" eb="8">
      <t>ジンコウ</t>
    </rPh>
    <rPh sb="8" eb="9">
      <t>スウ</t>
    </rPh>
    <phoneticPr fontId="1"/>
  </si>
  <si>
    <t>(2)人口と世帯の推移　※(1)の表より</t>
    <rPh sb="3" eb="5">
      <t>ジンコウ</t>
    </rPh>
    <rPh sb="6" eb="8">
      <t>セタイ</t>
    </rPh>
    <rPh sb="9" eb="11">
      <t>スイイ</t>
    </rPh>
    <rPh sb="17" eb="18">
      <t>ヒョウ</t>
    </rPh>
    <phoneticPr fontId="1"/>
  </si>
  <si>
    <t>明治35年</t>
    <rPh sb="0" eb="2">
      <t>メイジ</t>
    </rPh>
    <rPh sb="4" eb="5">
      <t>ネン</t>
    </rPh>
    <phoneticPr fontId="1"/>
  </si>
  <si>
    <t>27年</t>
    <rPh sb="2" eb="3">
      <t>ネン</t>
    </rPh>
    <phoneticPr fontId="1"/>
  </si>
  <si>
    <t>２）人口・世帯</t>
    <rPh sb="2" eb="4">
      <t>ジンコウ</t>
    </rPh>
    <rPh sb="5" eb="7">
      <t>セタイ</t>
    </rPh>
    <phoneticPr fontId="1"/>
  </si>
  <si>
    <t>28年</t>
    <rPh sb="2" eb="3">
      <t>ネン</t>
    </rPh>
    <phoneticPr fontId="1"/>
  </si>
  <si>
    <t>　資料：地域政策課(国勢調査(各年10月1日現在))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phoneticPr fontId="1"/>
  </si>
  <si>
    <t>29年</t>
    <rPh sb="2" eb="3">
      <t>ネン</t>
    </rPh>
    <phoneticPr fontId="1"/>
  </si>
  <si>
    <t>30年</t>
    <rPh sb="2" eb="3">
      <t>ネン</t>
    </rPh>
    <phoneticPr fontId="1"/>
  </si>
  <si>
    <t>2年</t>
    <rPh sb="1" eb="2">
      <t>ネン</t>
    </rPh>
    <phoneticPr fontId="1"/>
  </si>
  <si>
    <t>令和 元年</t>
    <rPh sb="0" eb="2">
      <t>レイワ</t>
    </rPh>
    <rPh sb="3" eb="5">
      <t>ガンネン</t>
    </rPh>
    <phoneticPr fontId="1"/>
  </si>
  <si>
    <t>3年</t>
    <rPh sb="1" eb="2">
      <t>ネン</t>
    </rPh>
    <phoneticPr fontId="1"/>
  </si>
  <si>
    <t>昭和20年</t>
    <rPh sb="4" eb="5">
      <t>ネン</t>
    </rPh>
    <phoneticPr fontId="1"/>
  </si>
  <si>
    <t>平成2年</t>
    <rPh sb="0" eb="2">
      <t>ヘイセイ</t>
    </rPh>
    <rPh sb="3" eb="4">
      <t>ネン</t>
    </rPh>
    <phoneticPr fontId="1"/>
  </si>
  <si>
    <t>7年</t>
  </si>
  <si>
    <t>令和2年</t>
    <rPh sb="0" eb="2">
      <t>レイワ</t>
    </rPh>
    <rPh sb="3" eb="4">
      <t>ネン</t>
    </rPh>
    <phoneticPr fontId="1"/>
  </si>
  <si>
    <t>4年</t>
    <rPh sb="1" eb="2">
      <t>ネン</t>
    </rPh>
    <phoneticPr fontId="1"/>
  </si>
  <si>
    <t>人口密度  
(1㎢当たり)</t>
    <rPh sb="0" eb="2">
      <t>ジンコウ</t>
    </rPh>
    <rPh sb="2" eb="4">
      <t>ミツド</t>
    </rPh>
    <rPh sb="10" eb="11">
      <t>ア</t>
    </rPh>
    <phoneticPr fontId="1"/>
  </si>
  <si>
    <t>正解</t>
    <rPh sb="0" eb="2">
      <t>セイカイ</t>
    </rPh>
    <phoneticPr fontId="1"/>
  </si>
  <si>
    <t>5年</t>
    <phoneticPr fontId="1"/>
  </si>
  <si>
    <t>6年</t>
    <rPh sb="1" eb="2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</si>
</sst>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.0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b/>
      <sz val="14"/>
      <color theme="1"/>
      <name val="ＭＳ ゴシック"/>
      <family val="3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right" vertical="center" shrinkToFit="1"/>
    </xf>
    <xf numFmtId="177" fontId="2" fillId="0" borderId="2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178" fontId="2" fillId="0" borderId="2" xfId="0" applyNumberFormat="1" applyFont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178" fontId="2" fillId="0" borderId="2" xfId="0" applyNumberFormat="1" applyFont="1" applyFill="1" applyBorder="1" applyAlignment="1">
      <alignment horizontal="right" vertical="center" shrinkToFit="1"/>
    </xf>
    <xf numFmtId="177" fontId="2" fillId="0" borderId="2" xfId="0" applyNumberFormat="1" applyFont="1" applyFill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176" fontId="6" fillId="3" borderId="2" xfId="0" applyNumberFormat="1" applyFont="1" applyFill="1" applyBorder="1" applyAlignment="1">
      <alignment horizontal="right" vertical="center" shrinkToFit="1"/>
    </xf>
    <xf numFmtId="178" fontId="2" fillId="3" borderId="2" xfId="0" applyNumberFormat="1" applyFont="1" applyFill="1" applyBorder="1" applyAlignment="1">
      <alignment horizontal="right" vertical="center" shrinkToFit="1"/>
    </xf>
    <xf numFmtId="176" fontId="2" fillId="3" borderId="2" xfId="0" applyNumberFormat="1" applyFont="1" applyFill="1" applyBorder="1" applyAlignment="1">
      <alignment horizontal="right" vertical="center" shrinkToFit="1"/>
    </xf>
    <xf numFmtId="177" fontId="2" fillId="3" borderId="2" xfId="0" applyNumberFormat="1" applyFont="1" applyFill="1" applyBorder="1" applyAlignment="1">
      <alignment horizontal="right" vertical="center" shrinkToFit="1"/>
    </xf>
    <xf numFmtId="176" fontId="6" fillId="0" borderId="4" xfId="0" applyNumberFormat="1" applyFont="1" applyFill="1" applyBorder="1" applyAlignment="1">
      <alignment horizontal="right" vertical="center" shrinkToFit="1"/>
    </xf>
    <xf numFmtId="178" fontId="2" fillId="0" borderId="4" xfId="0" applyNumberFormat="1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178" fontId="2" fillId="3" borderId="4" xfId="0" applyNumberFormat="1" applyFont="1" applyFill="1" applyBorder="1" applyAlignment="1">
      <alignment horizontal="right" vertical="center" shrinkToFit="1"/>
    </xf>
    <xf numFmtId="177" fontId="2" fillId="3" borderId="4" xfId="0" applyNumberFormat="1" applyFont="1" applyFill="1" applyBorder="1" applyAlignment="1">
      <alignment horizontal="right" vertical="center" shrinkToFit="1"/>
    </xf>
    <xf numFmtId="176" fontId="2" fillId="3" borderId="4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horizontal="center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2" fillId="4" borderId="2" xfId="0" applyFont="1" applyFill="1" applyBorder="1" applyAlignment="1">
      <alignment horizontal="right" vertical="center" shrinkToFit="1"/>
    </xf>
    <xf numFmtId="0" fontId="2" fillId="4" borderId="2" xfId="0" applyFont="1" applyFill="1" applyBorder="1" applyAlignment="1">
      <alignment horizontal="right" vertical="center"/>
    </xf>
    <xf numFmtId="0" fontId="2" fillId="4" borderId="4" xfId="0" applyFont="1" applyFill="1" applyBorder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97783933518008E-2"/>
          <c:y val="6.5727699530516437E-2"/>
          <c:w val="0.70914127423822715"/>
          <c:h val="0.61502347417840375"/>
        </c:manualLayout>
      </c:layout>
      <c:barChart>
        <c:barDir val="col"/>
        <c:grouping val="clustered"/>
        <c:varyColors val="0"/>
        <c:ser>
          <c:idx val="1"/>
          <c:order val="1"/>
          <c:tx>
            <c:v>人口</c:v>
          </c:tx>
          <c:spPr>
            <a:solidFill>
              <a:srgbClr val="FFFF99"/>
            </a:solidFill>
            <a:ln w="12700">
              <a:solidFill>
                <a:prstClr val="black"/>
              </a:solidFill>
            </a:ln>
          </c:spPr>
          <c:invertIfNegative val="0"/>
          <c:cat>
            <c:strRef>
              <c:f>Sheet1!$A$3:$A$18</c:f>
              <c:strCache>
                <c:ptCount val="16"/>
                <c:pt idx="0">
                  <c:v>昭和20年</c:v>
                </c:pt>
                <c:pt idx="1">
                  <c:v>25年</c:v>
                </c:pt>
                <c:pt idx="2">
                  <c:v>30年</c:v>
                </c:pt>
                <c:pt idx="3">
                  <c:v>35年</c:v>
                </c:pt>
                <c:pt idx="4">
                  <c:v>40年</c:v>
                </c:pt>
                <c:pt idx="5">
                  <c:v>45年</c:v>
                </c:pt>
                <c:pt idx="6">
                  <c:v>50年</c:v>
                </c:pt>
                <c:pt idx="7">
                  <c:v>55年</c:v>
                </c:pt>
                <c:pt idx="8">
                  <c:v>60年</c:v>
                </c:pt>
                <c:pt idx="9">
                  <c:v>平成2年</c:v>
                </c:pt>
                <c:pt idx="10">
                  <c:v>7年</c:v>
                </c:pt>
                <c:pt idx="11">
                  <c:v>12年</c:v>
                </c:pt>
                <c:pt idx="12">
                  <c:v>17年</c:v>
                </c:pt>
                <c:pt idx="13">
                  <c:v>22年</c:v>
                </c:pt>
                <c:pt idx="14">
                  <c:v>27年</c:v>
                </c:pt>
                <c:pt idx="15">
                  <c:v>令和2年</c:v>
                </c:pt>
              </c:strCache>
            </c:strRef>
          </c:cat>
          <c:val>
            <c:numRef>
              <c:f>('6'!$D$18:$D$32,'6'!$D$37)</c:f>
              <c:numCache>
                <c:formatCode>#,##0_ </c:formatCode>
                <c:ptCount val="16"/>
                <c:pt idx="0">
                  <c:v>12264</c:v>
                </c:pt>
                <c:pt idx="1">
                  <c:v>12679</c:v>
                </c:pt>
                <c:pt idx="2">
                  <c:v>13210</c:v>
                </c:pt>
                <c:pt idx="3">
                  <c:v>13607</c:v>
                </c:pt>
                <c:pt idx="4">
                  <c:v>15246</c:v>
                </c:pt>
                <c:pt idx="5">
                  <c:v>21650</c:v>
                </c:pt>
                <c:pt idx="6">
                  <c:v>24859</c:v>
                </c:pt>
                <c:pt idx="7">
                  <c:v>27221</c:v>
                </c:pt>
                <c:pt idx="8">
                  <c:v>28936</c:v>
                </c:pt>
                <c:pt idx="9">
                  <c:v>29415</c:v>
                </c:pt>
                <c:pt idx="10">
                  <c:v>30576</c:v>
                </c:pt>
                <c:pt idx="11">
                  <c:v>30802</c:v>
                </c:pt>
                <c:pt idx="12">
                  <c:v>30247</c:v>
                </c:pt>
                <c:pt idx="13">
                  <c:v>29522</c:v>
                </c:pt>
                <c:pt idx="14">
                  <c:v>28378</c:v>
                </c:pt>
                <c:pt idx="15">
                  <c:v>27564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AE-4423-8735-5E03EFDBC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"/>
        <c:axId val="4"/>
      </c:barChart>
      <c:lineChart>
        <c:grouping val="standard"/>
        <c:varyColors val="0"/>
        <c:ser>
          <c:idx val="0"/>
          <c:order val="0"/>
          <c:tx>
            <c:v>世帯</c:v>
          </c:tx>
          <c:marker>
            <c:spPr>
              <a:solidFill>
                <a:schemeClr val="accent1">
                  <a:lumMod val="50000"/>
                </a:schemeClr>
              </a:solidFill>
            </c:spPr>
          </c:marker>
          <c:cat>
            <c:strRef>
              <c:f>Sheet1!$A$3:$A$18</c:f>
              <c:strCache>
                <c:ptCount val="16"/>
                <c:pt idx="0">
                  <c:v>昭和20年</c:v>
                </c:pt>
                <c:pt idx="1">
                  <c:v>25年</c:v>
                </c:pt>
                <c:pt idx="2">
                  <c:v>30年</c:v>
                </c:pt>
                <c:pt idx="3">
                  <c:v>35年</c:v>
                </c:pt>
                <c:pt idx="4">
                  <c:v>40年</c:v>
                </c:pt>
                <c:pt idx="5">
                  <c:v>45年</c:v>
                </c:pt>
                <c:pt idx="6">
                  <c:v>50年</c:v>
                </c:pt>
                <c:pt idx="7">
                  <c:v>55年</c:v>
                </c:pt>
                <c:pt idx="8">
                  <c:v>60年</c:v>
                </c:pt>
                <c:pt idx="9">
                  <c:v>平成2年</c:v>
                </c:pt>
                <c:pt idx="10">
                  <c:v>7年</c:v>
                </c:pt>
                <c:pt idx="11">
                  <c:v>12年</c:v>
                </c:pt>
                <c:pt idx="12">
                  <c:v>17年</c:v>
                </c:pt>
                <c:pt idx="13">
                  <c:v>22年</c:v>
                </c:pt>
                <c:pt idx="14">
                  <c:v>27年</c:v>
                </c:pt>
                <c:pt idx="15">
                  <c:v>令和2年</c:v>
                </c:pt>
              </c:strCache>
            </c:strRef>
          </c:cat>
          <c:val>
            <c:numRef>
              <c:f>('6'!$B$18:$B$32,'6'!$B$37)</c:f>
              <c:numCache>
                <c:formatCode>#,##0_ </c:formatCode>
                <c:ptCount val="16"/>
                <c:pt idx="0">
                  <c:v>2481</c:v>
                </c:pt>
                <c:pt idx="1">
                  <c:v>2476</c:v>
                </c:pt>
                <c:pt idx="2">
                  <c:v>2640</c:v>
                </c:pt>
                <c:pt idx="3">
                  <c:v>2884</c:v>
                </c:pt>
                <c:pt idx="4">
                  <c:v>3497</c:v>
                </c:pt>
                <c:pt idx="5">
                  <c:v>5623</c:v>
                </c:pt>
                <c:pt idx="6">
                  <c:v>6692</c:v>
                </c:pt>
                <c:pt idx="7">
                  <c:v>7660</c:v>
                </c:pt>
                <c:pt idx="8">
                  <c:v>8442</c:v>
                </c:pt>
                <c:pt idx="9">
                  <c:v>9085</c:v>
                </c:pt>
                <c:pt idx="10">
                  <c:v>10103</c:v>
                </c:pt>
                <c:pt idx="11">
                  <c:v>10927</c:v>
                </c:pt>
                <c:pt idx="12">
                  <c:v>11052</c:v>
                </c:pt>
                <c:pt idx="13">
                  <c:v>11338</c:v>
                </c:pt>
                <c:pt idx="14">
                  <c:v>11183</c:v>
                </c:pt>
                <c:pt idx="15">
                  <c:v>11552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4AE-4423-8735-5E03EFDBC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7654936"/>
        <c:axId val="1"/>
      </c:lineChart>
      <c:catAx>
        <c:axId val="427654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700"/>
            </a:pPr>
            <a:endParaRPr lang="ja-JP"/>
          </a:p>
        </c:txPr>
        <c:crossAx val="1"/>
        <c:crosses val="autoZero"/>
        <c:auto val="1"/>
        <c:lblAlgn val="ctr"/>
        <c:lblOffset val="100"/>
        <c:tickLblSkip val="1"/>
        <c:noMultiLvlLbl val="0"/>
      </c:catAx>
      <c:valAx>
        <c:axId val="1"/>
        <c:scaling>
          <c:orientation val="minMax"/>
          <c:min val="2000"/>
        </c:scaling>
        <c:delete val="0"/>
        <c:axPos val="l"/>
        <c:majorGridlines/>
        <c:numFmt formatCode="#,##0_ " sourceLinked="1"/>
        <c:majorTickMark val="none"/>
        <c:minorTickMark val="none"/>
        <c:tickLblPos val="nextTo"/>
        <c:crossAx val="427654936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"/>
        <c:crosses val="autoZero"/>
        <c:auto val="1"/>
        <c:lblAlgn val="ctr"/>
        <c:lblOffset val="100"/>
        <c:noMultiLvlLbl val="0"/>
      </c:catAx>
      <c:valAx>
        <c:axId val="4"/>
        <c:scaling>
          <c:orientation val="minMax"/>
          <c:max val="31000"/>
          <c:min val="10000"/>
        </c:scaling>
        <c:delete val="0"/>
        <c:axPos val="r"/>
        <c:numFmt formatCode="#,##0_ " sourceLinked="1"/>
        <c:majorTickMark val="out"/>
        <c:minorTickMark val="none"/>
        <c:tickLblPos val="nextTo"/>
        <c:crossAx val="3"/>
        <c:crosses val="max"/>
        <c:crossBetween val="between"/>
      </c:valAx>
    </c:plotArea>
    <c:legend>
      <c:legendPos val="r"/>
      <c:layout>
        <c:manualLayout>
          <c:xMode val="edge"/>
          <c:yMode val="edge"/>
          <c:x val="0.88697130337129559"/>
          <c:y val="0.74509855385723844"/>
          <c:w val="0.10234278668310726"/>
          <c:h val="0.2313725490196078"/>
        </c:manualLayout>
      </c:layout>
      <c:overlay val="0"/>
    </c:legend>
    <c:plotVisOnly val="1"/>
    <c:dispBlanksAs val="gap"/>
    <c:showDLblsOverMax val="0"/>
  </c:chart>
  <c:printSettings>
    <c:headerFooter/>
    <c:pageMargins b="0.75000000000000089" l="0.70000000000000062" r="0.70000000000000062" t="0.75000000000000089" header="0.30000000000000032" footer="0.30000000000000032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46</xdr:row>
      <xdr:rowOff>106680</xdr:rowOff>
    </xdr:from>
    <xdr:to>
      <xdr:col>9</xdr:col>
      <xdr:colOff>609600</xdr:colOff>
      <xdr:row>58</xdr:row>
      <xdr:rowOff>38100</xdr:rowOff>
    </xdr:to>
    <xdr:graphicFrame macro="">
      <xdr:nvGraphicFramePr>
        <xdr:cNvPr id="1095" name="グラフ 2">
          <a:extLst>
            <a:ext uri="{FF2B5EF4-FFF2-40B4-BE49-F238E27FC236}">
              <a16:creationId xmlns:a16="http://schemas.microsoft.com/office/drawing/2014/main" id="{4C056777-5D3F-4CF8-8AE1-928B2B175DA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388620</xdr:colOff>
      <xdr:row>45</xdr:row>
      <xdr:rowOff>45720</xdr:rowOff>
    </xdr:from>
    <xdr:to>
      <xdr:col>9</xdr:col>
      <xdr:colOff>563880</xdr:colOff>
      <xdr:row>46</xdr:row>
      <xdr:rowOff>83820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3FC0B37-06F1-4866-A057-0F42368D0784}"/>
            </a:ext>
          </a:extLst>
        </xdr:cNvPr>
        <xdr:cNvSpPr txBox="1"/>
      </xdr:nvSpPr>
      <xdr:spPr>
        <a:xfrm>
          <a:off x="5402580" y="8382000"/>
          <a:ext cx="807720" cy="2057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900">
              <a:latin typeface="+mj-ea"/>
              <a:ea typeface="+mj-ea"/>
            </a:rPr>
            <a:t>【</a:t>
          </a:r>
          <a:r>
            <a:rPr kumimoji="1" lang="ja-JP" altLang="en-US" sz="900">
              <a:latin typeface="+mj-ea"/>
              <a:ea typeface="+mj-ea"/>
            </a:rPr>
            <a:t>単位：人</a:t>
          </a:r>
          <a:r>
            <a:rPr kumimoji="1" lang="en-US" altLang="ja-JP" sz="900">
              <a:latin typeface="+mj-ea"/>
              <a:ea typeface="+mj-ea"/>
            </a:rPr>
            <a:t>】</a:t>
          </a:r>
          <a:endParaRPr kumimoji="1" lang="ja-JP" altLang="en-US" sz="900">
            <a:latin typeface="+mj-ea"/>
            <a:ea typeface="+mj-ea"/>
          </a:endParaRPr>
        </a:p>
      </xdr:txBody>
    </xdr:sp>
    <xdr:clientData/>
  </xdr:twoCellAnchor>
  <xdr:twoCellAnchor>
    <xdr:from>
      <xdr:col>0</xdr:col>
      <xdr:colOff>388620</xdr:colOff>
      <xdr:row>45</xdr:row>
      <xdr:rowOff>15240</xdr:rowOff>
    </xdr:from>
    <xdr:to>
      <xdr:col>2</xdr:col>
      <xdr:colOff>68580</xdr:colOff>
      <xdr:row>46</xdr:row>
      <xdr:rowOff>83820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11D80A96-BA8F-49D1-9851-C61EE7F3B893}"/>
            </a:ext>
          </a:extLst>
        </xdr:cNvPr>
        <xdr:cNvSpPr txBox="1"/>
      </xdr:nvSpPr>
      <xdr:spPr>
        <a:xfrm>
          <a:off x="388620" y="8351520"/>
          <a:ext cx="960120" cy="23622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800">
              <a:latin typeface="+mj-ea"/>
              <a:ea typeface="+mj-ea"/>
            </a:rPr>
            <a:t>【</a:t>
          </a:r>
          <a:r>
            <a:rPr kumimoji="1" lang="ja-JP" altLang="en-US" sz="800">
              <a:latin typeface="+mj-ea"/>
              <a:ea typeface="+mj-ea"/>
            </a:rPr>
            <a:t>単位：世帯</a:t>
          </a:r>
          <a:r>
            <a:rPr kumimoji="1" lang="en-US" altLang="ja-JP" sz="800">
              <a:latin typeface="+mj-ea"/>
              <a:ea typeface="+mj-ea"/>
            </a:rPr>
            <a:t>】</a:t>
          </a:r>
          <a:endParaRPr kumimoji="1" lang="ja-JP" altLang="en-US" sz="800">
            <a:latin typeface="+mj-ea"/>
            <a:ea typeface="+mj-ea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tabSelected="1" zoomScaleNormal="100" zoomScaleSheetLayoutView="100" workbookViewId="0">
      <pane ySplit="7" topLeftCell="A29" activePane="bottomLeft" state="frozen"/>
      <selection pane="bottomLeft" activeCell="C41" sqref="C41"/>
    </sheetView>
  </sheetViews>
  <sheetFormatPr defaultColWidth="9" defaultRowHeight="13.5" x14ac:dyDescent="0.15"/>
  <cols>
    <col min="1" max="1" width="9.5" style="1" bestFit="1" customWidth="1"/>
    <col min="2" max="2" width="9.25" style="1" customWidth="1"/>
    <col min="3" max="3" width="8.75" style="1" customWidth="1"/>
    <col min="4" max="4" width="9.25" style="1" customWidth="1"/>
    <col min="5" max="5" width="8.75" style="1" customWidth="1"/>
    <col min="6" max="10" width="9.25" style="1" customWidth="1"/>
    <col min="11" max="12" width="7.5" style="1" customWidth="1"/>
    <col min="13" max="16384" width="9" style="1"/>
  </cols>
  <sheetData>
    <row r="1" spans="1:10" ht="22.5" customHeight="1" x14ac:dyDescent="0.15">
      <c r="A1" s="24" t="s">
        <v>43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7.5" customHeight="1" x14ac:dyDescent="0.15"/>
    <row r="3" spans="1:10" ht="15" customHeight="1" x14ac:dyDescent="0.15">
      <c r="A3" s="32" t="s">
        <v>3</v>
      </c>
      <c r="B3" s="32"/>
      <c r="C3" s="32"/>
      <c r="D3" s="32"/>
      <c r="E3" s="32"/>
    </row>
    <row r="5" spans="1:10" x14ac:dyDescent="0.15">
      <c r="A5" s="25" t="s">
        <v>39</v>
      </c>
      <c r="B5" s="25"/>
      <c r="C5" s="25"/>
      <c r="D5" s="25"/>
      <c r="E5" s="25"/>
      <c r="F5" s="25"/>
      <c r="G5" s="25"/>
      <c r="H5" s="25"/>
      <c r="I5" s="26"/>
      <c r="J5" s="26"/>
    </row>
    <row r="6" spans="1:10" ht="15" customHeight="1" x14ac:dyDescent="0.15">
      <c r="A6" s="28" t="s">
        <v>0</v>
      </c>
      <c r="B6" s="31" t="s">
        <v>36</v>
      </c>
      <c r="C6" s="31"/>
      <c r="D6" s="31" t="s">
        <v>37</v>
      </c>
      <c r="E6" s="31"/>
      <c r="F6" s="31"/>
      <c r="G6" s="31"/>
      <c r="H6" s="27" t="s">
        <v>5</v>
      </c>
      <c r="I6" s="27" t="s">
        <v>6</v>
      </c>
      <c r="J6" s="27" t="s">
        <v>56</v>
      </c>
    </row>
    <row r="7" spans="1:10" ht="15" customHeight="1" x14ac:dyDescent="0.15">
      <c r="A7" s="29"/>
      <c r="B7" s="7" t="s">
        <v>7</v>
      </c>
      <c r="C7" s="7" t="s">
        <v>8</v>
      </c>
      <c r="D7" s="7" t="s">
        <v>9</v>
      </c>
      <c r="E7" s="7" t="s">
        <v>8</v>
      </c>
      <c r="F7" s="7" t="s">
        <v>10</v>
      </c>
      <c r="G7" s="7" t="s">
        <v>11</v>
      </c>
      <c r="H7" s="27"/>
      <c r="I7" s="27"/>
      <c r="J7" s="27"/>
    </row>
    <row r="8" spans="1:10" ht="15" customHeight="1" x14ac:dyDescent="0.15">
      <c r="A8" s="2"/>
      <c r="B8" s="5" t="s">
        <v>4</v>
      </c>
      <c r="C8" s="5" t="s">
        <v>12</v>
      </c>
      <c r="D8" s="5" t="s">
        <v>13</v>
      </c>
      <c r="E8" s="5" t="s">
        <v>12</v>
      </c>
      <c r="F8" s="5" t="s">
        <v>14</v>
      </c>
      <c r="G8" s="5" t="s">
        <v>14</v>
      </c>
      <c r="H8" s="5" t="s">
        <v>14</v>
      </c>
      <c r="I8" s="5" t="s">
        <v>14</v>
      </c>
      <c r="J8" s="5" t="s">
        <v>14</v>
      </c>
    </row>
    <row r="9" spans="1:10" ht="15" customHeight="1" x14ac:dyDescent="0.15">
      <c r="A9" s="3" t="s">
        <v>30</v>
      </c>
      <c r="B9" s="4">
        <v>770</v>
      </c>
      <c r="C9" s="4" t="s">
        <v>35</v>
      </c>
      <c r="D9" s="4">
        <f>SUM(F9:G9)</f>
        <v>5432</v>
      </c>
      <c r="E9" s="4" t="s">
        <v>34</v>
      </c>
      <c r="F9" s="4">
        <v>2687</v>
      </c>
      <c r="G9" s="4">
        <v>2745</v>
      </c>
      <c r="H9" s="6">
        <f>((F9/G9)*100)</f>
        <v>97.887067395264111</v>
      </c>
      <c r="I9" s="8">
        <f>D9/B9</f>
        <v>7.0545454545454547</v>
      </c>
      <c r="J9" s="4">
        <f>D9/8.96</f>
        <v>606.24999999999989</v>
      </c>
    </row>
    <row r="10" spans="1:10" ht="15" customHeight="1" x14ac:dyDescent="0.15">
      <c r="A10" s="12" t="s">
        <v>41</v>
      </c>
      <c r="B10" s="9">
        <v>820</v>
      </c>
      <c r="C10" s="10">
        <f>((B10/B9)*100)-100</f>
        <v>6.4935064935064872</v>
      </c>
      <c r="D10" s="9">
        <f t="shared" ref="D10:D31" si="0">SUM(F10:G10)</f>
        <v>6172</v>
      </c>
      <c r="E10" s="10">
        <f>((D10/D9)*100)-100</f>
        <v>13.62297496318115</v>
      </c>
      <c r="F10" s="9">
        <v>3052</v>
      </c>
      <c r="G10" s="9">
        <v>3120</v>
      </c>
      <c r="H10" s="11">
        <f t="shared" ref="H10:H31" si="1">((F10/G10)*100)</f>
        <v>97.820512820512818</v>
      </c>
      <c r="I10" s="10">
        <f t="shared" ref="I10:I31" si="2">D10/B10</f>
        <v>7.5268292682926825</v>
      </c>
      <c r="J10" s="9">
        <f>D10/8.96</f>
        <v>688.83928571428567</v>
      </c>
    </row>
    <row r="11" spans="1:10" ht="15" customHeight="1" x14ac:dyDescent="0.15">
      <c r="A11" s="12" t="s">
        <v>17</v>
      </c>
      <c r="B11" s="9">
        <v>864</v>
      </c>
      <c r="C11" s="10">
        <f t="shared" ref="C11:C30" si="3">((B11/B10)*100)-100</f>
        <v>5.3658536585365937</v>
      </c>
      <c r="D11" s="9">
        <f t="shared" si="0"/>
        <v>6644</v>
      </c>
      <c r="E11" s="10">
        <f t="shared" ref="E11:E30" si="4">((D11/D10)*100)-100</f>
        <v>7.647440051847056</v>
      </c>
      <c r="F11" s="9">
        <v>3392</v>
      </c>
      <c r="G11" s="9">
        <v>3252</v>
      </c>
      <c r="H11" s="11">
        <f t="shared" si="1"/>
        <v>104.30504305043051</v>
      </c>
      <c r="I11" s="10">
        <f t="shared" si="2"/>
        <v>7.6898148148148149</v>
      </c>
      <c r="J11" s="9">
        <f t="shared" ref="J11:J25" si="5">D11/8.96</f>
        <v>741.51785714285711</v>
      </c>
    </row>
    <row r="12" spans="1:10" ht="15" customHeight="1" x14ac:dyDescent="0.15">
      <c r="A12" s="12" t="s">
        <v>31</v>
      </c>
      <c r="B12" s="9">
        <v>937</v>
      </c>
      <c r="C12" s="10">
        <f t="shared" si="3"/>
        <v>8.4490740740740762</v>
      </c>
      <c r="D12" s="9">
        <f t="shared" si="0"/>
        <v>6944</v>
      </c>
      <c r="E12" s="10">
        <f t="shared" si="4"/>
        <v>4.5153521974714153</v>
      </c>
      <c r="F12" s="9">
        <v>3542</v>
      </c>
      <c r="G12" s="9">
        <v>3402</v>
      </c>
      <c r="H12" s="11">
        <f t="shared" si="1"/>
        <v>104.11522633744856</v>
      </c>
      <c r="I12" s="10">
        <f t="shared" si="2"/>
        <v>7.4108858057630735</v>
      </c>
      <c r="J12" s="9">
        <f t="shared" si="5"/>
        <v>774.99999999999989</v>
      </c>
    </row>
    <row r="13" spans="1:10" ht="15" customHeight="1" x14ac:dyDescent="0.15">
      <c r="A13" s="12" t="s">
        <v>18</v>
      </c>
      <c r="B13" s="9">
        <v>1065</v>
      </c>
      <c r="C13" s="10">
        <f t="shared" si="3"/>
        <v>13.660618996798291</v>
      </c>
      <c r="D13" s="9">
        <f t="shared" si="0"/>
        <v>7375</v>
      </c>
      <c r="E13" s="10">
        <f t="shared" si="4"/>
        <v>6.2067972350230463</v>
      </c>
      <c r="F13" s="9">
        <v>3726</v>
      </c>
      <c r="G13" s="9">
        <v>3649</v>
      </c>
      <c r="H13" s="11">
        <f t="shared" si="1"/>
        <v>102.11016716908743</v>
      </c>
      <c r="I13" s="10">
        <f t="shared" si="2"/>
        <v>6.924882629107981</v>
      </c>
      <c r="J13" s="9">
        <f t="shared" si="5"/>
        <v>823.10267857142844</v>
      </c>
    </row>
    <row r="14" spans="1:10" ht="15" customHeight="1" x14ac:dyDescent="0.15">
      <c r="A14" s="3" t="s">
        <v>19</v>
      </c>
      <c r="B14" s="9">
        <v>1442</v>
      </c>
      <c r="C14" s="10">
        <f t="shared" si="3"/>
        <v>35.399061032863841</v>
      </c>
      <c r="D14" s="9">
        <f t="shared" si="0"/>
        <v>7679</v>
      </c>
      <c r="E14" s="10">
        <f t="shared" si="4"/>
        <v>4.1220338983050766</v>
      </c>
      <c r="F14" s="9">
        <v>3952</v>
      </c>
      <c r="G14" s="9">
        <v>3727</v>
      </c>
      <c r="H14" s="11">
        <f t="shared" si="1"/>
        <v>106.03702709954388</v>
      </c>
      <c r="I14" s="10">
        <f t="shared" si="2"/>
        <v>5.325242718446602</v>
      </c>
      <c r="J14" s="9">
        <f t="shared" si="5"/>
        <v>857.03124999999989</v>
      </c>
    </row>
    <row r="15" spans="1:10" ht="15" customHeight="1" x14ac:dyDescent="0.15">
      <c r="A15" s="3" t="s">
        <v>32</v>
      </c>
      <c r="B15" s="9">
        <v>1504</v>
      </c>
      <c r="C15" s="10">
        <f t="shared" si="3"/>
        <v>4.299583911234393</v>
      </c>
      <c r="D15" s="9">
        <f t="shared" si="0"/>
        <v>7960</v>
      </c>
      <c r="E15" s="10">
        <f t="shared" si="4"/>
        <v>3.6593306420106728</v>
      </c>
      <c r="F15" s="9">
        <v>4066</v>
      </c>
      <c r="G15" s="9">
        <v>3894</v>
      </c>
      <c r="H15" s="11">
        <f t="shared" si="1"/>
        <v>104.417051874679</v>
      </c>
      <c r="I15" s="10">
        <f t="shared" si="2"/>
        <v>5.292553191489362</v>
      </c>
      <c r="J15" s="9">
        <f t="shared" si="5"/>
        <v>888.39285714285711</v>
      </c>
    </row>
    <row r="16" spans="1:10" ht="15" customHeight="1" x14ac:dyDescent="0.15">
      <c r="A16" s="3" t="s">
        <v>20</v>
      </c>
      <c r="B16" s="9">
        <v>1594</v>
      </c>
      <c r="C16" s="10">
        <f t="shared" si="3"/>
        <v>5.9840425531915002</v>
      </c>
      <c r="D16" s="9">
        <f t="shared" si="0"/>
        <v>8248</v>
      </c>
      <c r="E16" s="10">
        <f t="shared" si="4"/>
        <v>3.6180904522613133</v>
      </c>
      <c r="F16" s="9">
        <v>4111</v>
      </c>
      <c r="G16" s="9">
        <v>4137</v>
      </c>
      <c r="H16" s="11">
        <f t="shared" si="1"/>
        <v>99.371525259850131</v>
      </c>
      <c r="I16" s="10">
        <f t="shared" si="2"/>
        <v>5.1744040150564619</v>
      </c>
      <c r="J16" s="9">
        <f t="shared" si="5"/>
        <v>920.53571428571422</v>
      </c>
    </row>
    <row r="17" spans="1:10" ht="15" customHeight="1" x14ac:dyDescent="0.15">
      <c r="A17" s="3" t="s">
        <v>21</v>
      </c>
      <c r="B17" s="9">
        <v>1655</v>
      </c>
      <c r="C17" s="10">
        <f t="shared" si="3"/>
        <v>3.8268506900878378</v>
      </c>
      <c r="D17" s="9">
        <f t="shared" si="0"/>
        <v>8711</v>
      </c>
      <c r="E17" s="10">
        <f t="shared" si="4"/>
        <v>5.6134820562560748</v>
      </c>
      <c r="F17" s="9">
        <v>4410</v>
      </c>
      <c r="G17" s="9">
        <v>4301</v>
      </c>
      <c r="H17" s="11">
        <f t="shared" si="1"/>
        <v>102.53429435015113</v>
      </c>
      <c r="I17" s="10">
        <f t="shared" si="2"/>
        <v>5.2634441087613295</v>
      </c>
      <c r="J17" s="9">
        <f t="shared" si="5"/>
        <v>972.20982142857133</v>
      </c>
    </row>
    <row r="18" spans="1:10" ht="15" customHeight="1" x14ac:dyDescent="0.15">
      <c r="A18" s="3" t="s">
        <v>2</v>
      </c>
      <c r="B18" s="9">
        <v>2481</v>
      </c>
      <c r="C18" s="10">
        <f t="shared" si="3"/>
        <v>49.909365558912384</v>
      </c>
      <c r="D18" s="9">
        <f t="shared" si="0"/>
        <v>12264</v>
      </c>
      <c r="E18" s="10">
        <f t="shared" si="4"/>
        <v>40.787510044770983</v>
      </c>
      <c r="F18" s="9">
        <v>5789</v>
      </c>
      <c r="G18" s="9">
        <v>6475</v>
      </c>
      <c r="H18" s="11">
        <f t="shared" si="1"/>
        <v>89.405405405405403</v>
      </c>
      <c r="I18" s="10">
        <f t="shared" si="2"/>
        <v>4.9431680773881501</v>
      </c>
      <c r="J18" s="9">
        <f t="shared" si="5"/>
        <v>1368.7499999999998</v>
      </c>
    </row>
    <row r="19" spans="1:10" ht="15" customHeight="1" x14ac:dyDescent="0.15">
      <c r="A19" s="3" t="s">
        <v>22</v>
      </c>
      <c r="B19" s="9">
        <v>2476</v>
      </c>
      <c r="C19" s="10">
        <f t="shared" si="3"/>
        <v>-0.20153164046755023</v>
      </c>
      <c r="D19" s="9">
        <f t="shared" si="0"/>
        <v>12679</v>
      </c>
      <c r="E19" s="10">
        <f t="shared" si="4"/>
        <v>3.3838878016960336</v>
      </c>
      <c r="F19" s="9">
        <v>6219</v>
      </c>
      <c r="G19" s="9">
        <v>6460</v>
      </c>
      <c r="H19" s="11">
        <f t="shared" si="1"/>
        <v>96.269349845201234</v>
      </c>
      <c r="I19" s="10">
        <f t="shared" si="2"/>
        <v>5.1207592891760907</v>
      </c>
      <c r="J19" s="9">
        <f t="shared" si="5"/>
        <v>1415.0669642857142</v>
      </c>
    </row>
    <row r="20" spans="1:10" ht="15" customHeight="1" x14ac:dyDescent="0.15">
      <c r="A20" s="3" t="s">
        <v>15</v>
      </c>
      <c r="B20" s="9">
        <v>2640</v>
      </c>
      <c r="C20" s="10">
        <f t="shared" si="3"/>
        <v>6.6235864297253642</v>
      </c>
      <c r="D20" s="9">
        <f t="shared" si="0"/>
        <v>13210</v>
      </c>
      <c r="E20" s="10">
        <f t="shared" si="4"/>
        <v>4.1880274469595378</v>
      </c>
      <c r="F20" s="9">
        <v>6564</v>
      </c>
      <c r="G20" s="9">
        <v>6646</v>
      </c>
      <c r="H20" s="11">
        <f t="shared" si="1"/>
        <v>98.766175142943126</v>
      </c>
      <c r="I20" s="10">
        <f t="shared" si="2"/>
        <v>5.0037878787878789</v>
      </c>
      <c r="J20" s="9">
        <f t="shared" si="5"/>
        <v>1474.3303571428571</v>
      </c>
    </row>
    <row r="21" spans="1:10" ht="15" customHeight="1" x14ac:dyDescent="0.15">
      <c r="A21" s="3" t="s">
        <v>16</v>
      </c>
      <c r="B21" s="9">
        <v>2884</v>
      </c>
      <c r="C21" s="10">
        <f t="shared" si="3"/>
        <v>9.2424242424242493</v>
      </c>
      <c r="D21" s="9">
        <f t="shared" si="0"/>
        <v>13607</v>
      </c>
      <c r="E21" s="10">
        <f t="shared" si="4"/>
        <v>3.0052990158970516</v>
      </c>
      <c r="F21" s="9">
        <v>6654</v>
      </c>
      <c r="G21" s="9">
        <v>6953</v>
      </c>
      <c r="H21" s="11">
        <f t="shared" si="1"/>
        <v>95.699697972098377</v>
      </c>
      <c r="I21" s="10">
        <f t="shared" si="2"/>
        <v>4.7180998613037444</v>
      </c>
      <c r="J21" s="9">
        <f t="shared" si="5"/>
        <v>1518.6383928571427</v>
      </c>
    </row>
    <row r="22" spans="1:10" ht="15" customHeight="1" x14ac:dyDescent="0.15">
      <c r="A22" s="3" t="s">
        <v>17</v>
      </c>
      <c r="B22" s="9">
        <v>3497</v>
      </c>
      <c r="C22" s="10">
        <f t="shared" si="3"/>
        <v>21.255201109570038</v>
      </c>
      <c r="D22" s="9">
        <f t="shared" si="0"/>
        <v>15246</v>
      </c>
      <c r="E22" s="10">
        <f t="shared" si="4"/>
        <v>12.045270816491509</v>
      </c>
      <c r="F22" s="9">
        <v>7578</v>
      </c>
      <c r="G22" s="9">
        <v>7668</v>
      </c>
      <c r="H22" s="11">
        <f t="shared" si="1"/>
        <v>98.826291079812208</v>
      </c>
      <c r="I22" s="10">
        <f t="shared" si="2"/>
        <v>4.3597369173577354</v>
      </c>
      <c r="J22" s="9">
        <f t="shared" si="5"/>
        <v>1701.5624999999998</v>
      </c>
    </row>
    <row r="23" spans="1:10" ht="15" customHeight="1" x14ac:dyDescent="0.15">
      <c r="A23" s="3" t="s">
        <v>23</v>
      </c>
      <c r="B23" s="9">
        <v>5623</v>
      </c>
      <c r="C23" s="10">
        <f t="shared" si="3"/>
        <v>60.794967114669731</v>
      </c>
      <c r="D23" s="9">
        <f t="shared" si="0"/>
        <v>21650</v>
      </c>
      <c r="E23" s="10">
        <f t="shared" si="4"/>
        <v>42.004460186278379</v>
      </c>
      <c r="F23" s="9">
        <v>10707</v>
      </c>
      <c r="G23" s="9">
        <v>10943</v>
      </c>
      <c r="H23" s="11">
        <f t="shared" si="1"/>
        <v>97.843370190989674</v>
      </c>
      <c r="I23" s="10">
        <f t="shared" si="2"/>
        <v>3.8502578694646985</v>
      </c>
      <c r="J23" s="9">
        <f t="shared" si="5"/>
        <v>2416.2946428571427</v>
      </c>
    </row>
    <row r="24" spans="1:10" ht="15" customHeight="1" x14ac:dyDescent="0.15">
      <c r="A24" s="3" t="s">
        <v>24</v>
      </c>
      <c r="B24" s="9">
        <v>6692</v>
      </c>
      <c r="C24" s="10">
        <f t="shared" si="3"/>
        <v>19.011203983638623</v>
      </c>
      <c r="D24" s="9">
        <f t="shared" si="0"/>
        <v>24859</v>
      </c>
      <c r="E24" s="10">
        <f t="shared" si="4"/>
        <v>14.822170900692839</v>
      </c>
      <c r="F24" s="9">
        <v>12363</v>
      </c>
      <c r="G24" s="9">
        <v>12496</v>
      </c>
      <c r="H24" s="11">
        <f t="shared" si="1"/>
        <v>98.935659411011528</v>
      </c>
      <c r="I24" s="10">
        <f t="shared" si="2"/>
        <v>3.7147340107591154</v>
      </c>
      <c r="J24" s="9">
        <f t="shared" si="5"/>
        <v>2774.4419642857142</v>
      </c>
    </row>
    <row r="25" spans="1:10" ht="15" customHeight="1" x14ac:dyDescent="0.15">
      <c r="A25" s="3" t="s">
        <v>25</v>
      </c>
      <c r="B25" s="9">
        <v>7660</v>
      </c>
      <c r="C25" s="10">
        <f t="shared" si="3"/>
        <v>14.465032875074726</v>
      </c>
      <c r="D25" s="9">
        <f t="shared" si="0"/>
        <v>27221</v>
      </c>
      <c r="E25" s="10">
        <f t="shared" si="4"/>
        <v>9.5015889617442468</v>
      </c>
      <c r="F25" s="9">
        <v>13419</v>
      </c>
      <c r="G25" s="9">
        <v>13802</v>
      </c>
      <c r="H25" s="11">
        <f t="shared" si="1"/>
        <v>97.225039849297204</v>
      </c>
      <c r="I25" s="10">
        <f t="shared" si="2"/>
        <v>3.5536553524804178</v>
      </c>
      <c r="J25" s="9">
        <f t="shared" si="5"/>
        <v>3038.0580357142853</v>
      </c>
    </row>
    <row r="26" spans="1:10" ht="15" customHeight="1" x14ac:dyDescent="0.15">
      <c r="A26" s="3" t="s">
        <v>26</v>
      </c>
      <c r="B26" s="9">
        <v>8442</v>
      </c>
      <c r="C26" s="10">
        <f t="shared" si="3"/>
        <v>10.208877284595303</v>
      </c>
      <c r="D26" s="9">
        <f t="shared" si="0"/>
        <v>28936</v>
      </c>
      <c r="E26" s="10">
        <f t="shared" si="4"/>
        <v>6.3002828698431443</v>
      </c>
      <c r="F26" s="9">
        <v>14252</v>
      </c>
      <c r="G26" s="9">
        <v>14684</v>
      </c>
      <c r="H26" s="11">
        <f t="shared" si="1"/>
        <v>97.058022337237816</v>
      </c>
      <c r="I26" s="10">
        <f t="shared" si="2"/>
        <v>3.4276237858327412</v>
      </c>
      <c r="J26" s="9">
        <f>D26/8.96</f>
        <v>3229.4642857142853</v>
      </c>
    </row>
    <row r="27" spans="1:10" ht="15" customHeight="1" x14ac:dyDescent="0.15">
      <c r="A27" s="3" t="s">
        <v>33</v>
      </c>
      <c r="B27" s="9">
        <v>9085</v>
      </c>
      <c r="C27" s="10">
        <f t="shared" si="3"/>
        <v>7.6166785122008918</v>
      </c>
      <c r="D27" s="9">
        <f t="shared" si="0"/>
        <v>29415</v>
      </c>
      <c r="E27" s="10">
        <f t="shared" si="4"/>
        <v>1.6553773845728443</v>
      </c>
      <c r="F27" s="9">
        <v>14406</v>
      </c>
      <c r="G27" s="9">
        <v>15009</v>
      </c>
      <c r="H27" s="11">
        <f t="shared" si="1"/>
        <v>95.982410553667791</v>
      </c>
      <c r="I27" s="10">
        <f t="shared" si="2"/>
        <v>3.2377545404512933</v>
      </c>
      <c r="J27" s="9">
        <f>D27/8.96</f>
        <v>3282.9241071428569</v>
      </c>
    </row>
    <row r="28" spans="1:10" ht="15" customHeight="1" x14ac:dyDescent="0.15">
      <c r="A28" s="3" t="s">
        <v>27</v>
      </c>
      <c r="B28" s="9">
        <v>10103</v>
      </c>
      <c r="C28" s="10">
        <f t="shared" si="3"/>
        <v>11.205283434232257</v>
      </c>
      <c r="D28" s="9">
        <f t="shared" si="0"/>
        <v>30576</v>
      </c>
      <c r="E28" s="10">
        <f t="shared" si="4"/>
        <v>3.9469658337582842</v>
      </c>
      <c r="F28" s="9">
        <v>15053</v>
      </c>
      <c r="G28" s="9">
        <v>15523</v>
      </c>
      <c r="H28" s="11">
        <f t="shared" si="1"/>
        <v>96.972234748437799</v>
      </c>
      <c r="I28" s="10">
        <f t="shared" si="2"/>
        <v>3.0264277937246362</v>
      </c>
      <c r="J28" s="9">
        <f t="shared" ref="J28:J31" si="6">D28/9.08</f>
        <v>3367.4008810572686</v>
      </c>
    </row>
    <row r="29" spans="1:10" ht="15" customHeight="1" x14ac:dyDescent="0.15">
      <c r="A29" s="3" t="s">
        <v>28</v>
      </c>
      <c r="B29" s="9">
        <v>10927</v>
      </c>
      <c r="C29" s="10">
        <f t="shared" si="3"/>
        <v>8.1559932693259469</v>
      </c>
      <c r="D29" s="9">
        <f t="shared" si="0"/>
        <v>30802</v>
      </c>
      <c r="E29" s="10">
        <f t="shared" si="4"/>
        <v>0.73914181057037354</v>
      </c>
      <c r="F29" s="9">
        <v>15113</v>
      </c>
      <c r="G29" s="9">
        <v>15689</v>
      </c>
      <c r="H29" s="11">
        <f t="shared" si="1"/>
        <v>96.328637899165017</v>
      </c>
      <c r="I29" s="10">
        <f t="shared" si="2"/>
        <v>2.8188889905738082</v>
      </c>
      <c r="J29" s="9">
        <f t="shared" si="6"/>
        <v>3392.2907488986784</v>
      </c>
    </row>
    <row r="30" spans="1:10" ht="15" customHeight="1" x14ac:dyDescent="0.15">
      <c r="A30" s="3" t="s">
        <v>1</v>
      </c>
      <c r="B30" s="9">
        <v>11052</v>
      </c>
      <c r="C30" s="10">
        <f t="shared" si="3"/>
        <v>1.1439553399835205</v>
      </c>
      <c r="D30" s="9">
        <f t="shared" si="0"/>
        <v>30247</v>
      </c>
      <c r="E30" s="10">
        <f t="shared" si="4"/>
        <v>-1.8018310499318204</v>
      </c>
      <c r="F30" s="9">
        <v>14664</v>
      </c>
      <c r="G30" s="9">
        <v>15583</v>
      </c>
      <c r="H30" s="11">
        <f t="shared" si="1"/>
        <v>94.102547648078044</v>
      </c>
      <c r="I30" s="10">
        <f t="shared" si="2"/>
        <v>2.7367897213174088</v>
      </c>
      <c r="J30" s="9">
        <f t="shared" si="6"/>
        <v>3331.1674008810573</v>
      </c>
    </row>
    <row r="31" spans="1:10" ht="15" customHeight="1" x14ac:dyDescent="0.15">
      <c r="A31" s="12" t="s">
        <v>29</v>
      </c>
      <c r="B31" s="9">
        <v>11338</v>
      </c>
      <c r="C31" s="10">
        <f t="shared" ref="C31:C34" si="7">((B31/B30)*100)-100</f>
        <v>2.5877669200144737</v>
      </c>
      <c r="D31" s="9">
        <f t="shared" si="0"/>
        <v>29522</v>
      </c>
      <c r="E31" s="10">
        <f t="shared" ref="E31:E32" si="8">((D31/D30)*100)-100</f>
        <v>-2.3969319271332665</v>
      </c>
      <c r="F31" s="9">
        <v>14333</v>
      </c>
      <c r="G31" s="9">
        <v>15189</v>
      </c>
      <c r="H31" s="11">
        <f t="shared" si="1"/>
        <v>94.364342616367097</v>
      </c>
      <c r="I31" s="10">
        <f t="shared" si="2"/>
        <v>2.6038101958017288</v>
      </c>
      <c r="J31" s="9">
        <f t="shared" si="6"/>
        <v>3251.3215859030838</v>
      </c>
    </row>
    <row r="32" spans="1:10" ht="15" customHeight="1" x14ac:dyDescent="0.15">
      <c r="A32" s="12" t="s">
        <v>42</v>
      </c>
      <c r="B32" s="9">
        <v>11183</v>
      </c>
      <c r="C32" s="10">
        <f t="shared" si="7"/>
        <v>-1.3670841418239661</v>
      </c>
      <c r="D32" s="9">
        <v>28378</v>
      </c>
      <c r="E32" s="10">
        <f t="shared" si="8"/>
        <v>-3.8750762143486099</v>
      </c>
      <c r="F32" s="9">
        <v>13647</v>
      </c>
      <c r="G32" s="9">
        <v>14731</v>
      </c>
      <c r="H32" s="11">
        <f t="shared" ref="H32:H36" si="9">((F32/G32)*100)</f>
        <v>92.641368542529364</v>
      </c>
      <c r="I32" s="10">
        <f t="shared" ref="I32:I36" si="10">D32/B32</f>
        <v>2.5376017168917104</v>
      </c>
      <c r="J32" s="9">
        <f t="shared" ref="J32:J36" si="11">D32/9.08</f>
        <v>3125.3303964757711</v>
      </c>
    </row>
    <row r="33" spans="1:14" ht="15" customHeight="1" x14ac:dyDescent="0.15">
      <c r="A33" s="33" t="s">
        <v>44</v>
      </c>
      <c r="B33" s="9">
        <v>11292</v>
      </c>
      <c r="C33" s="10">
        <f t="shared" si="7"/>
        <v>0.97469373155682604</v>
      </c>
      <c r="D33" s="9">
        <v>28244</v>
      </c>
      <c r="E33" s="10">
        <f t="shared" ref="E33:E36" si="12">((D33/D32)*100)-100</f>
        <v>-0.47219677214744138</v>
      </c>
      <c r="F33" s="9">
        <v>13577</v>
      </c>
      <c r="G33" s="9">
        <v>14667</v>
      </c>
      <c r="H33" s="11">
        <f t="shared" si="9"/>
        <v>92.568350719301833</v>
      </c>
      <c r="I33" s="10">
        <f t="shared" si="10"/>
        <v>2.5012398157987956</v>
      </c>
      <c r="J33" s="9">
        <f t="shared" si="11"/>
        <v>3110.5726872246696</v>
      </c>
    </row>
    <row r="34" spans="1:14" x14ac:dyDescent="0.15">
      <c r="A34" s="33" t="s">
        <v>46</v>
      </c>
      <c r="B34" s="9">
        <v>11306</v>
      </c>
      <c r="C34" s="10">
        <f t="shared" si="7"/>
        <v>0.12398157987956893</v>
      </c>
      <c r="D34" s="9">
        <v>28010</v>
      </c>
      <c r="E34" s="10">
        <f t="shared" si="12"/>
        <v>-0.82849454751450935</v>
      </c>
      <c r="F34" s="9">
        <v>13480</v>
      </c>
      <c r="G34" s="9">
        <v>14530</v>
      </c>
      <c r="H34" s="11">
        <f t="shared" si="9"/>
        <v>92.773571920165182</v>
      </c>
      <c r="I34" s="10">
        <f t="shared" si="10"/>
        <v>2.4774456041040156</v>
      </c>
      <c r="J34" s="9">
        <f t="shared" si="11"/>
        <v>3084.8017621145373</v>
      </c>
    </row>
    <row r="35" spans="1:14" x14ac:dyDescent="0.15">
      <c r="A35" s="33" t="s">
        <v>47</v>
      </c>
      <c r="B35" s="9">
        <v>11381</v>
      </c>
      <c r="C35" s="10">
        <f t="shared" ref="C35:C41" si="13">((B35/B34)*100)-100</f>
        <v>0.66336458517601216</v>
      </c>
      <c r="D35" s="9">
        <v>27919</v>
      </c>
      <c r="E35" s="10">
        <f t="shared" si="12"/>
        <v>-0.32488397001071689</v>
      </c>
      <c r="F35" s="9">
        <v>13450</v>
      </c>
      <c r="G35" s="9">
        <v>14469</v>
      </c>
      <c r="H35" s="11">
        <f t="shared" si="9"/>
        <v>92.957357108300513</v>
      </c>
      <c r="I35" s="10">
        <f t="shared" si="10"/>
        <v>2.4531236270977947</v>
      </c>
      <c r="J35" s="9">
        <f t="shared" si="11"/>
        <v>3074.7797356828191</v>
      </c>
    </row>
    <row r="36" spans="1:14" s="13" customFormat="1" x14ac:dyDescent="0.15">
      <c r="A36" s="34" t="s">
        <v>49</v>
      </c>
      <c r="B36" s="9">
        <v>11436</v>
      </c>
      <c r="C36" s="10">
        <f t="shared" si="13"/>
        <v>0.48326157631140632</v>
      </c>
      <c r="D36" s="9">
        <v>27744</v>
      </c>
      <c r="E36" s="10">
        <f t="shared" si="12"/>
        <v>-0.62681328127797542</v>
      </c>
      <c r="F36" s="9">
        <v>13372</v>
      </c>
      <c r="G36" s="9">
        <v>14372</v>
      </c>
      <c r="H36" s="11">
        <f t="shared" si="9"/>
        <v>93.042026161981624</v>
      </c>
      <c r="I36" s="10">
        <f t="shared" si="10"/>
        <v>2.4260230849947533</v>
      </c>
      <c r="J36" s="9">
        <f t="shared" si="11"/>
        <v>3055.5066079295152</v>
      </c>
    </row>
    <row r="37" spans="1:14" x14ac:dyDescent="0.15">
      <c r="A37" s="12" t="s">
        <v>48</v>
      </c>
      <c r="B37" s="14">
        <v>11552</v>
      </c>
      <c r="C37" s="15">
        <f t="shared" si="13"/>
        <v>1.0143406785589377</v>
      </c>
      <c r="D37" s="16">
        <v>27564</v>
      </c>
      <c r="E37" s="15">
        <f>((D37/D36)*100)-100</f>
        <v>-0.64878892733564442</v>
      </c>
      <c r="F37" s="16">
        <v>13285</v>
      </c>
      <c r="G37" s="16">
        <v>14279</v>
      </c>
      <c r="H37" s="17">
        <f t="shared" ref="H37" si="14">((F37/G37)*100)</f>
        <v>93.038728202255058</v>
      </c>
      <c r="I37" s="15">
        <f t="shared" ref="I37" si="15">D37/B37</f>
        <v>2.3860803324099722</v>
      </c>
      <c r="J37" s="16">
        <f t="shared" ref="J37" si="16">D37/9.08</f>
        <v>3035.6828193832598</v>
      </c>
    </row>
    <row r="38" spans="1:14" x14ac:dyDescent="0.15">
      <c r="A38" s="33" t="s">
        <v>50</v>
      </c>
      <c r="B38" s="14">
        <v>11608</v>
      </c>
      <c r="C38" s="15">
        <f t="shared" si="13"/>
        <v>0.4847645429362899</v>
      </c>
      <c r="D38" s="16">
        <v>27381</v>
      </c>
      <c r="E38" s="15">
        <f>((D38/D37)*100)-100</f>
        <v>-0.6639094471049134</v>
      </c>
      <c r="F38" s="16">
        <v>13158</v>
      </c>
      <c r="G38" s="16">
        <v>14223</v>
      </c>
      <c r="H38" s="17">
        <f>((F38/G38)*100)</f>
        <v>92.512128242986719</v>
      </c>
      <c r="I38" s="15">
        <f>D38/B38</f>
        <v>2.358804272915231</v>
      </c>
      <c r="J38" s="16">
        <f>D38/9.08</f>
        <v>3015.5286343612333</v>
      </c>
    </row>
    <row r="39" spans="1:14" x14ac:dyDescent="0.15">
      <c r="A39" s="33" t="s">
        <v>55</v>
      </c>
      <c r="B39" s="14">
        <v>11654</v>
      </c>
      <c r="C39" s="15">
        <f t="shared" si="13"/>
        <v>0.39627842866988772</v>
      </c>
      <c r="D39" s="16">
        <v>27120</v>
      </c>
      <c r="E39" s="15">
        <f>((D39/D38)*100)-100</f>
        <v>-0.95321573353785993</v>
      </c>
      <c r="F39" s="16">
        <v>13034</v>
      </c>
      <c r="G39" s="16">
        <v>14086</v>
      </c>
      <c r="H39" s="17">
        <f>((F39/G39)*100)</f>
        <v>92.531591651284955</v>
      </c>
      <c r="I39" s="15">
        <f>D39/B39</f>
        <v>2.3270979921057147</v>
      </c>
      <c r="J39" s="16">
        <f>D39/9.08</f>
        <v>2986.7841409691628</v>
      </c>
    </row>
    <row r="40" spans="1:14" x14ac:dyDescent="0.15">
      <c r="A40" s="33" t="s">
        <v>58</v>
      </c>
      <c r="B40" s="14">
        <v>11780</v>
      </c>
      <c r="C40" s="15">
        <f t="shared" si="13"/>
        <v>1.0811738458898219</v>
      </c>
      <c r="D40" s="16">
        <v>26968</v>
      </c>
      <c r="E40" s="15">
        <f>((D40/D39)*100)-100</f>
        <v>-0.56047197640117474</v>
      </c>
      <c r="F40" s="16">
        <v>12943</v>
      </c>
      <c r="G40" s="16">
        <v>14025</v>
      </c>
      <c r="H40" s="17">
        <f>((F40/G40)*100)</f>
        <v>92.28520499108734</v>
      </c>
      <c r="I40" s="15">
        <f>D40/B40</f>
        <v>2.2893039049235995</v>
      </c>
      <c r="J40" s="16">
        <f>D40/9.08</f>
        <v>2970.0440528634363</v>
      </c>
    </row>
    <row r="41" spans="1:14" x14ac:dyDescent="0.15">
      <c r="A41" s="35" t="s">
        <v>59</v>
      </c>
      <c r="B41" s="18">
        <v>11780</v>
      </c>
      <c r="C41" s="21">
        <f t="shared" si="13"/>
        <v>0</v>
      </c>
      <c r="D41" s="20">
        <v>26685</v>
      </c>
      <c r="E41" s="21">
        <f>((D41/D40)*100)-100</f>
        <v>-1.0493918718481154</v>
      </c>
      <c r="F41" s="20">
        <v>12778</v>
      </c>
      <c r="G41" s="20">
        <v>13907</v>
      </c>
      <c r="H41" s="22">
        <f>((F41/G41)*100)</f>
        <v>91.881786150859284</v>
      </c>
      <c r="I41" s="21">
        <f>D41/B41</f>
        <v>2.2652801358234296</v>
      </c>
      <c r="J41" s="23">
        <f>D41/9.08</f>
        <v>2938.8766519823789</v>
      </c>
      <c r="L41" s="1" t="s">
        <v>57</v>
      </c>
      <c r="M41" s="19">
        <f>((B41/B39)*100)-100</f>
        <v>1.0811738458898219</v>
      </c>
      <c r="N41" s="19">
        <f>((D41/D39)*100)-100</f>
        <v>-1.603982300884951</v>
      </c>
    </row>
    <row r="42" spans="1:14" x14ac:dyDescent="0.15">
      <c r="A42" s="26" t="s">
        <v>45</v>
      </c>
      <c r="B42" s="26"/>
      <c r="C42" s="26"/>
      <c r="D42" s="26"/>
      <c r="E42" s="26"/>
      <c r="F42" s="26"/>
      <c r="G42" s="26"/>
      <c r="H42" s="26"/>
    </row>
    <row r="43" spans="1:14" x14ac:dyDescent="0.15">
      <c r="A43" s="30" t="s">
        <v>38</v>
      </c>
      <c r="B43" s="30"/>
      <c r="C43" s="30"/>
      <c r="D43" s="30"/>
      <c r="E43" s="30"/>
      <c r="F43" s="30"/>
      <c r="G43" s="30"/>
      <c r="H43" s="30"/>
    </row>
    <row r="45" spans="1:14" x14ac:dyDescent="0.15">
      <c r="A45" s="26" t="s">
        <v>40</v>
      </c>
      <c r="B45" s="26"/>
      <c r="C45" s="26"/>
      <c r="D45" s="26"/>
      <c r="E45" s="26"/>
      <c r="F45" s="26"/>
      <c r="G45" s="26"/>
      <c r="H45" s="26"/>
      <c r="I45" s="26"/>
      <c r="J45" s="26"/>
    </row>
  </sheetData>
  <mergeCells count="12">
    <mergeCell ref="A1:J1"/>
    <mergeCell ref="A5:J5"/>
    <mergeCell ref="A45:J45"/>
    <mergeCell ref="J6:J7"/>
    <mergeCell ref="A6:A7"/>
    <mergeCell ref="A43:H43"/>
    <mergeCell ref="B6:C6"/>
    <mergeCell ref="A3:E3"/>
    <mergeCell ref="A42:H42"/>
    <mergeCell ref="D6:G6"/>
    <mergeCell ref="H6:H7"/>
    <mergeCell ref="I6:I7"/>
  </mergeCells>
  <phoneticPr fontId="1"/>
  <pageMargins left="0.59055118110236227" right="0.59055118110236227" top="0.78740157480314965" bottom="0.78740157480314965" header="0.31496062992125984" footer="0.51181102362204722"/>
  <pageSetup paperSize="9" scale="96" orientation="portrait" r:id="rId1"/>
  <headerFooter>
    <oddFooter>&amp;C&amp;"ＭＳ 明朝,標準"- 6 -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A18"/>
  <sheetViews>
    <sheetView workbookViewId="0">
      <selection activeCell="C14" sqref="C14"/>
    </sheetView>
  </sheetViews>
  <sheetFormatPr defaultRowHeight="13.5" x14ac:dyDescent="0.15"/>
  <cols>
    <col min="1" max="1" width="22.75" bestFit="1" customWidth="1"/>
  </cols>
  <sheetData>
    <row r="3" spans="1:1" x14ac:dyDescent="0.15">
      <c r="A3" s="3" t="s">
        <v>51</v>
      </c>
    </row>
    <row r="4" spans="1:1" x14ac:dyDescent="0.15">
      <c r="A4" s="3" t="s">
        <v>22</v>
      </c>
    </row>
    <row r="5" spans="1:1" x14ac:dyDescent="0.15">
      <c r="A5" s="3" t="s">
        <v>15</v>
      </c>
    </row>
    <row r="6" spans="1:1" x14ac:dyDescent="0.15">
      <c r="A6" s="3" t="s">
        <v>16</v>
      </c>
    </row>
    <row r="7" spans="1:1" x14ac:dyDescent="0.15">
      <c r="A7" s="3" t="s">
        <v>17</v>
      </c>
    </row>
    <row r="8" spans="1:1" x14ac:dyDescent="0.15">
      <c r="A8" s="3" t="s">
        <v>23</v>
      </c>
    </row>
    <row r="9" spans="1:1" x14ac:dyDescent="0.15">
      <c r="A9" s="3" t="s">
        <v>24</v>
      </c>
    </row>
    <row r="10" spans="1:1" x14ac:dyDescent="0.15">
      <c r="A10" s="3" t="s">
        <v>25</v>
      </c>
    </row>
    <row r="11" spans="1:1" x14ac:dyDescent="0.15">
      <c r="A11" s="3" t="s">
        <v>26</v>
      </c>
    </row>
    <row r="12" spans="1:1" x14ac:dyDescent="0.15">
      <c r="A12" s="3" t="s">
        <v>52</v>
      </c>
    </row>
    <row r="13" spans="1:1" x14ac:dyDescent="0.15">
      <c r="A13" s="3" t="s">
        <v>53</v>
      </c>
    </row>
    <row r="14" spans="1:1" x14ac:dyDescent="0.15">
      <c r="A14" s="3" t="s">
        <v>28</v>
      </c>
    </row>
    <row r="15" spans="1:1" x14ac:dyDescent="0.15">
      <c r="A15" s="3" t="s">
        <v>1</v>
      </c>
    </row>
    <row r="16" spans="1:1" x14ac:dyDescent="0.15">
      <c r="A16" s="3" t="s">
        <v>29</v>
      </c>
    </row>
    <row r="17" spans="1:1" x14ac:dyDescent="0.15">
      <c r="A17" s="3" t="s">
        <v>42</v>
      </c>
    </row>
    <row r="18" spans="1:1" x14ac:dyDescent="0.15">
      <c r="A18" s="3" t="s">
        <v>54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6</vt:lpstr>
      <vt:lpstr>Sheet1</vt:lpstr>
      <vt:lpstr>'6'!Print_Area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2024-10-17T04:22:55Z</cp:lastPrinted>
  <dcterms:created xsi:type="dcterms:W3CDTF">2010-11-26T00:48:49Z</dcterms:created>
  <dcterms:modified xsi:type="dcterms:W3CDTF">2025-02-05T00:45:44Z</dcterms:modified>
</cp:coreProperties>
</file>